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visvaris.lv/webdav/wordstorage/"/>
    </mc:Choice>
  </mc:AlternateContent>
  <bookViews>
    <workbookView xWindow="-108" yWindow="-108" windowWidth="23256" windowHeight="12456" tabRatio="569" activeTab="0"/>
  </bookViews>
  <sheets>
    <sheet name="Saistības" sheetId="1" r:id="rId3"/>
  </sheets>
  <definedNames>
    <definedName name="_xlnm.Print_Area" localSheetId="0">Saistības!$A:$S</definedName>
    <definedName name="_xlnm.Print_Titles" localSheetId="0">Saistības!$6:$9</definedName>
    <definedName name="Excel_BuiltIn_Print_Titles_1">Saistības!$A$6:$IP$9</definedName>
  </definedNames>
  <calcPr calcId="191029"/>
</workbook>
</file>

<file path=xl/calcChain.xml><?xml version="1.0" encoding="utf-8"?>
<calcChain xmlns="http://schemas.openxmlformats.org/spreadsheetml/2006/main">
  <c r="S11" i="1" l="1"/>
</calcChain>
</file>

<file path=xl/sharedStrings.xml><?xml version="1.0" encoding="utf-8"?>
<sst xmlns="http://schemas.openxmlformats.org/spreadsheetml/2006/main" count="326" uniqueCount="244">
  <si>
    <t>x</t>
  </si>
  <si>
    <t>(euro)</t>
  </si>
  <si>
    <t>Aizdevējs</t>
  </si>
  <si>
    <t>Mērķis</t>
  </si>
  <si>
    <t>Līguma noslēgšanas datums</t>
  </si>
  <si>
    <t>turpmākajos gados</t>
  </si>
  <si>
    <t>pavisam (1.+2.+3.+4.+ 5+.6.+7.+8.)</t>
  </si>
  <si>
    <t>A</t>
  </si>
  <si>
    <t>B</t>
  </si>
  <si>
    <t>C</t>
  </si>
  <si>
    <t>D</t>
  </si>
  <si>
    <t>E</t>
  </si>
  <si>
    <t>Aizņēmumi</t>
  </si>
  <si>
    <t>Valsts kase</t>
  </si>
  <si>
    <t>Dok.Nr.ID-A2/1/18/767 "Priekules nami" pamatkap. palielināšanai KF projekta "Jaunu lietotāju pieslēgšanai Priekules centralizētajai siltumapgādes sistēmai" P-727/2018</t>
  </si>
  <si>
    <t>09.10.2019</t>
  </si>
  <si>
    <t>ELFLA projekta "Autoceļa "Brenči - Kalēji" pārbūve" īstenošanai 83/2020</t>
  </si>
  <si>
    <t>30.03.2020</t>
  </si>
  <si>
    <t>ELFLA projekta "Autoceļa "Bunču ceļš" pārbūve" īstenošanai 81/2020</t>
  </si>
  <si>
    <t>ELFLA projekta "Autoceļa "Durbe - Vārve" posma pārbūve" īstenošanai 82/2020</t>
  </si>
  <si>
    <t>ELFLA projekta "Autoceļa "Graudu ceļš" posma pārbūve" īstenošanai 79/2020</t>
  </si>
  <si>
    <t>ELFLA projekta "Autoceļa "Rāvas kapi - Avoti" pārbūve" īstenošanai 80/2020</t>
  </si>
  <si>
    <t>ELFLA projekta "Dabas tūrisma un rekreācijas objekta izveide Durbē, 2.kārta" īstenošanai 1/2020</t>
  </si>
  <si>
    <t>05.02.2020</t>
  </si>
  <si>
    <t>ELFLA projekta (Nr.17-02-A00403-000154) "Pašvaldības nozīmes koplietošanas meliorācijas sistēmas "Zoņu grāvis"Medzes pagastā, Grobiņas novadā pārbūve" īstenošanai</t>
  </si>
  <si>
    <t>11.02.2019</t>
  </si>
  <si>
    <t>03.06.2020</t>
  </si>
  <si>
    <t>ELFLA projekta (Nr.19-02-AL13-A019.2203-000004) "Asfalta velotrases būvniecība Celtnieku iela 29, Grobiņā, Grobiņas novadā"īstenošanai</t>
  </si>
  <si>
    <t>ELFLA projekta "Veselību un fizisko aktivitāšu infrastruktūras izveide" īstenošanai 2/2020</t>
  </si>
  <si>
    <t>14.04.2020</t>
  </si>
  <si>
    <t>ERAF projekta (Nr.4.2.2.0/17/I/072) "Energoefektivitātes paaugstināšana pirmsskolas izglītības iestādes "Čiekuriņš" ēkai " īstenošanai</t>
  </si>
  <si>
    <t>ERAF projekts ( Nr.9.3.1.1/19/I/035) "Sabiedrībā balstītu sociālo pakalpojumu infrastruktūras izveide Rucavas novadā "īstenošanai</t>
  </si>
  <si>
    <t>28.10.2020</t>
  </si>
  <si>
    <t>Ieguldījums SIA "Priekules nami" pamatkapitālā KF projekta "Ūdenssaimniecības pakalpojumu attīstība Priekules aglomerācijā" 2.kārtas īstenošanai</t>
  </si>
  <si>
    <t>05.03.2020</t>
  </si>
  <si>
    <t>Ieguldījums SIA "Priekules nami" pamatkapitālā KF projekta "Ūdenssaimniecības pakalpojumu attīstība Priekules aglomerācijā" 2.kārtas īstenošanai P-162/2021</t>
  </si>
  <si>
    <t>28.04.2021</t>
  </si>
  <si>
    <t>05.04.2022</t>
  </si>
  <si>
    <t>10.05.2021</t>
  </si>
  <si>
    <t>15.06.2021</t>
  </si>
  <si>
    <t>Investīciju projektu īstenošana (saistību pārjaunojums 2004-2017) PP-30/2021</t>
  </si>
  <si>
    <t>16.06.2021</t>
  </si>
  <si>
    <t>Kazdangas pārvaldes ēkas pārbūve par Kazdangas pirmsskolas izglītības iestādi "Ezītis"</t>
  </si>
  <si>
    <t>12.02.2020</t>
  </si>
  <si>
    <t>28.05.2021</t>
  </si>
  <si>
    <t>27.08.2021</t>
  </si>
  <si>
    <t>Prioritārais investīciju projekts "Skolas ielas pārbūve Priekulē, Priekules novadā" P-51/2021</t>
  </si>
  <si>
    <t>24.03.2021</t>
  </si>
  <si>
    <t>16.09.2022</t>
  </si>
  <si>
    <t>Projekta "Gājēju celiņa un apgaismojuma izbūve Rucavā, Rucavas pagastā, Rucavas novadā 1. un 2. kārtas būvdarbi" īstenošanai</t>
  </si>
  <si>
    <t>13.11.2020</t>
  </si>
  <si>
    <t>Projekta "Gājēju-riteņbraucēju celiņa izbūve Jelgavas ielas posmā no Zingberga ielas līdz iebrauktuvei uz peldētavu Aizputē" īstenošanai</t>
  </si>
  <si>
    <t>03.11.2021</t>
  </si>
  <si>
    <t>Projekta "Transporta infrastruktūras atjaunošana Durbē,, Durbes novadā" īstenošanai 400/2020</t>
  </si>
  <si>
    <t>15.10.2020</t>
  </si>
  <si>
    <t>14.09.2020</t>
  </si>
  <si>
    <t>Projekta "Ventspils ielas posma seguma atjaunošana Ventspils iela, Grobiņa, Grobiņas novads" īstenošanai</t>
  </si>
  <si>
    <t>Projekts "Daudzdzīvokļu dzīvojamās mājas "Teikas"būvniecības pabeigšana Vērgalē,Pāvilostas novadā "Īstenošana</t>
  </si>
  <si>
    <t>05.08.2021</t>
  </si>
  <si>
    <t>25.09.2019</t>
  </si>
  <si>
    <t>Rucavas novada pašvaldības autoceļa "Skrāblas ķoņi" pārbūve īstenošanai</t>
  </si>
  <si>
    <t>08.07.2021</t>
  </si>
  <si>
    <t>Uzņēmējdarbības attīstība Vaiņodes novadā atbilstoši pašvaldību attīstības programmā noteiktajai teritorijas ekonomiskajai specializācijai un balstoties uz vietējo uzņēmēju un iedzīvotāju vajadzībām</t>
  </si>
  <si>
    <t>04.09.2020</t>
  </si>
  <si>
    <t>30.03.2021</t>
  </si>
  <si>
    <t>Grobiņas pilsētas sociālās un tehniskās infrastruktūras sakārtošanai</t>
  </si>
  <si>
    <t>04.07.2005</t>
  </si>
  <si>
    <t>Satiksmes drošības un ielas infrastruktūras pasākumi Lielā ielā Grobiņas pilsētā</t>
  </si>
  <si>
    <t>16.09.2005</t>
  </si>
  <si>
    <t>KOPĀ:</t>
  </si>
  <si>
    <t>Galvojumi</t>
  </si>
  <si>
    <t>Finanšu ministrija</t>
  </si>
  <si>
    <t>14 Kurzemes reģiona pilsētu ūdenssaimniecību attīstības projekts-Grobiņa</t>
  </si>
  <si>
    <t>01.08.2011</t>
  </si>
  <si>
    <t>SEB Banka</t>
  </si>
  <si>
    <t>Studiju maksa Rīgas Stradiņa universitātei</t>
  </si>
  <si>
    <t>26.10.2012</t>
  </si>
  <si>
    <t>Swedbank</t>
  </si>
  <si>
    <t>Grobiņas pagasta daudzdzīvokļa māju kapitālo remontu veikšanai</t>
  </si>
  <si>
    <t>23.10.2008</t>
  </si>
  <si>
    <t>Kohēzijas fonda projekta "Kapsēdes ciema centralizēto siltumenerģijas pārdales un sadales tīklu būvniecība Kapsēde, Medzes pagasts, Grobiņas novads " un Kohēzijas fonda projekta"Kapsēdes pamatskolas siltumavota rekonstrukcija "Kapsēdes pamatskola", Kapsēde, Medzes pagasts, Grobiņas novads" īstenošana</t>
  </si>
  <si>
    <t>08.12.2015</t>
  </si>
  <si>
    <t>SIA "Priekules nami" Kohēzijas fonda projekta "Ūdenssaimniecības pakalpojumu attīstība Priekules aglomerācijā 2.kārtas īstenošanai"</t>
  </si>
  <si>
    <t>Siltumavota rekonstrukcija Celtnieku ielā 36,Grobiņā,Grobiņas novadā</t>
  </si>
  <si>
    <t>23.04.2015</t>
  </si>
  <si>
    <t>Ūdenssaimniecības infrastruktūras attīstība Grobiņas novada Grobiņas pagasta Dubeņos īstenošanai</t>
  </si>
  <si>
    <t>27.01.2014</t>
  </si>
  <si>
    <t>Kopā saistības</t>
  </si>
  <si>
    <t>Nr.p.k.</t>
  </si>
  <si>
    <t>1</t>
  </si>
  <si>
    <t>3</t>
  </si>
  <si>
    <t>5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</si>
  <si>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</si>
  <si>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</si>
  <si>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</si>
  <si>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</si>
  <si>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</si>
  <si>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</si>
  <si>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</si>
  <si>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</si>
  <si>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</si>
  <si>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</si>
  <si>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</si>
  <si>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</si>
  <si>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</si>
  <si>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</si>
  <si>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</si>
  <si>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</si>
  <si>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</si>
  <si>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</si>
  <si>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</si>
  <si>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</si>
  <si>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</si>
  <si>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</si>
  <si>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</si>
  <si>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</si>
  <si>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38</t>
  </si>
  <si>
    <t>39</t>
  </si>
  <si>
    <t>43</t>
  </si>
  <si>
    <t>Līguma Nr.</t>
  </si>
  <si>
    <t>A2/1/05/273</t>
  </si>
  <si>
    <t>A2/1/05/418</t>
  </si>
  <si>
    <t>A2/1/18/888</t>
  </si>
  <si>
    <t>17.12.2018</t>
  </si>
  <si>
    <t>A2/1/19/22</t>
  </si>
  <si>
    <t>A2/1/19/23</t>
  </si>
  <si>
    <t>A2/1/19/357</t>
  </si>
  <si>
    <t>ERAF projekta (Nr.5.5.1.0/17/I/009) "Dienvidkurzemes piekrastes mantojums cauri gadsimtiem" īstenošanai</t>
  </si>
  <si>
    <t>A2/1/19/371</t>
  </si>
  <si>
    <t>EJZF projekta (Nr.18-02-FL03-F043.0207-000004) "Ēkas "Centra Dzirnavas" vienkāršotā atjaunošana piekrastes kultūras mantojuma izmantošanas veicināšanai" īstenošanai</t>
  </si>
  <si>
    <t>A2/1/20/22</t>
  </si>
  <si>
    <t>A2/1/20/21</t>
  </si>
  <si>
    <t>ELFA projekta ( Nr.19-02-A00702-000026) "Rucavas novada pašvaldības grants ceļu pārbūve" īstenošanai</t>
  </si>
  <si>
    <t>A2/1/20/40</t>
  </si>
  <si>
    <t>A2/1/20/61</t>
  </si>
  <si>
    <t>A2/1/20/107</t>
  </si>
  <si>
    <t>A2/1/20/108</t>
  </si>
  <si>
    <t>A2/1/20/109</t>
  </si>
  <si>
    <t>A2/1/20/110</t>
  </si>
  <si>
    <t>A2/1/20/111</t>
  </si>
  <si>
    <t>A2/1/20/146</t>
  </si>
  <si>
    <t>ERAF projekta (Nr.3.3.1.0/18/I/009) "Uzņēmējdarbības attīstībai nepieciešamās infrastruktūras attīstība Grobiņas novadā" īstenošanai</t>
  </si>
  <si>
    <t>A2/1/20/273</t>
  </si>
  <si>
    <t>A2/1/20/621</t>
  </si>
  <si>
    <t>A2/1/20/651</t>
  </si>
  <si>
    <t>projekta "Transporta infrastruktūras atjaunošana Lieģos, Tadaiķu pagastā, Durbes novadā" īstenošanai</t>
  </si>
  <si>
    <t>A2/1/20/758</t>
  </si>
  <si>
    <t>A2/1/20/776</t>
  </si>
  <si>
    <t>A2/1/20/821</t>
  </si>
  <si>
    <t>A2/1/21/84</t>
  </si>
  <si>
    <t>A2/1/21/140</t>
  </si>
  <si>
    <t>Projekta "Ietves pārbūve Galvenā ielā Priekulē, Priekules novadā" īstenošanai</t>
  </si>
  <si>
    <t>A2/1/21/198</t>
  </si>
  <si>
    <t>11.05.2021</t>
  </si>
  <si>
    <t>A2/1/21/202</t>
  </si>
  <si>
    <t>A2/1/21/245</t>
  </si>
  <si>
    <t>A2/1/21/246</t>
  </si>
  <si>
    <t>A2/1/21/299</t>
  </si>
  <si>
    <t>Investīciju projektu īstenošanai (saistību pārjaunojums) PP-29/2021</t>
  </si>
  <si>
    <t>A2/1/21/302</t>
  </si>
  <si>
    <t>A2/1/21/390</t>
  </si>
  <si>
    <t>A2/1/21/466</t>
  </si>
  <si>
    <t>A2/1/21/515</t>
  </si>
  <si>
    <t>A2/1/21/689</t>
  </si>
  <si>
    <t>A2/1/21/690</t>
  </si>
  <si>
    <t>Investīciju projektu īstenošanai (saistību pāratjaunojums) PP-5/2022</t>
  </si>
  <si>
    <t>A2/1/22/71</t>
  </si>
  <si>
    <t>A2/1/22/392</t>
  </si>
  <si>
    <t>2</t>
  </si>
  <si>
    <t>12</t>
  </si>
  <si>
    <t>28</t>
  </si>
  <si>
    <t>Aizņēmuma līguma
summa EUR</t>
  </si>
  <si>
    <t>Parāds uz pārskata gada sākumu</t>
  </si>
  <si>
    <t xml:space="preserve">Parāds uz pārskata perioda beigām
</t>
  </si>
  <si>
    <t>Aizņēmuma apkalpo-
šanas izdevumi  gadā</t>
  </si>
  <si>
    <t>Aizņēmuma atmak-
sājamā daļa līdz pārskata gada beigām</t>
  </si>
  <si>
    <t xml:space="preserve"> A2/1/21/108</t>
  </si>
  <si>
    <t>A2/1/21/109</t>
  </si>
  <si>
    <t>32</t>
  </si>
  <si>
    <t>33</t>
  </si>
  <si>
    <t>34</t>
  </si>
  <si>
    <t>35</t>
  </si>
  <si>
    <t>36</t>
  </si>
  <si>
    <t>37</t>
  </si>
  <si>
    <t>41</t>
  </si>
  <si>
    <t>42</t>
  </si>
  <si>
    <t>Aizņēmējs</t>
  </si>
  <si>
    <t>Fiziska pesona</t>
  </si>
  <si>
    <t>SIA Priekules Nami</t>
  </si>
  <si>
    <t>Pārskats par aizņēmumiem, galvojumiem un saistību apmēru</t>
  </si>
  <si>
    <t>02.06.2023</t>
  </si>
  <si>
    <t>01.08.2023</t>
  </si>
  <si>
    <t>44</t>
  </si>
  <si>
    <t>45</t>
  </si>
  <si>
    <t>46</t>
  </si>
  <si>
    <t>47</t>
  </si>
  <si>
    <t>A2/1/23/234</t>
  </si>
  <si>
    <t>A2/1/23/235</t>
  </si>
  <si>
    <t>A2/1/23/232</t>
  </si>
  <si>
    <t>A2/1/23/123</t>
  </si>
  <si>
    <t>40</t>
  </si>
  <si>
    <t>A2/1/23/431</t>
  </si>
  <si>
    <t>20.10.2023</t>
  </si>
  <si>
    <t xml:space="preserve">                </t>
  </si>
  <si>
    <t>A2/1/24/71</t>
  </si>
  <si>
    <t>A2/1/24/179</t>
  </si>
  <si>
    <t>Transporta iegāde skolēnu pārvadāšanai (P170/2023)</t>
  </si>
  <si>
    <t>Prioritārais investīciju projekts “Ēkas Lielajā ielā 54, Grobiņā, energoefektivitātes uzlabošana un pārbūve”(P-346/2023)</t>
  </si>
  <si>
    <t>Grants ielu asfaltēšana Aizputes pilsētā, apvienojot ar autobusu pieturas izveidi Ceriņu ielā Aizputē (P169/2023)</t>
  </si>
  <si>
    <t>Pašvaldības autoceļa-Bārtas autoceļš-Limbiķi-Ālande pārbūve ( P168/2023)</t>
  </si>
  <si>
    <t>Prioritārais investīciju projekts "Lietus ūdens atvades sistāmas izbūve Pavasara ielā, Aizputē, Dienvidkurzemes novadā"( P-77/2023)</t>
  </si>
  <si>
    <t>Projekta "Ēkas Lielajā ielā 54, Grobiņā, energoefektivitātes uzlabošana un pārbūve" investīciju īstenošanai (P-270/2022)</t>
  </si>
  <si>
    <t>Priekules mūzikas un mākslas skolas lietus ūdens kanalizācijas izbūve un vienkāršota fasādes atjaunošana" īstenošanai (P 367/2021)</t>
  </si>
  <si>
    <t>""Mazās skolas" energoefektivitātes paaugstināšana Kalētu pag. Kalētu ciemā" Kalētu MMS( P-174/2021)</t>
  </si>
  <si>
    <t>Investīciju projektu īstenošanai (saistību pāratjaunojums PP-18/2021)</t>
  </si>
  <si>
    <t>Uzņēmējdarbības attīstība Vaiņodes novadā atbilstoši pašvaldību attīstības programmā noteiktajai teritorijas ekonomiskajai specializācijai un balstoties uz vietējo uzņēmēju un iedzīvotāju vajadzībām (P-53/2021)</t>
  </si>
  <si>
    <t>Uzņēmējdarbības attīstība Vaiņodes novadā atbilstoši pašvaldību attīstības programmā noteiktajai teritorijas ekonomiskajai specializācijai un balstoties uz vietējo uzņēmēju un iedzīvotāju vajadzībām(P-54/2021)</t>
  </si>
  <si>
    <t>26.06.2024</t>
  </si>
  <si>
    <t>14.08.2024</t>
  </si>
  <si>
    <t>Projekts “Pāvilostas Kalna ielas seguma un auto stāvlaukuma pārbūves, gājēju ietves izbūves būvniecības ieceres dokumentācijas izstrāde, autoruzraudzība un būvniecība”/. P-167/2024</t>
  </si>
  <si>
    <t>Projekts "Autoceļa Ziemupe Žožas posma seguma nomaiņas Ziemupes centrā būvniecības ieceres dokumentācijas izstrāde, būvniecība un autoruzraudzība"(P70/2024)</t>
  </si>
  <si>
    <t>4</t>
  </si>
  <si>
    <t>23.05.2022</t>
  </si>
  <si>
    <t>SIA Grobiņas Namserviss</t>
  </si>
  <si>
    <t>4. pielikums</t>
  </si>
  <si>
    <t>48</t>
  </si>
  <si>
    <t>A2/1/25/75</t>
  </si>
  <si>
    <t>Lietus ūdens novadīšanas un drenāžas sistēmas izbūve, pamatu hidroizolācija Kalētu Mūzikas un mākslas skolā (P-71/2025)</t>
  </si>
  <si>
    <t>29.04.2025</t>
  </si>
  <si>
    <t>Dienvidkurzemes novada pašvaldības 2025. gada  30. oktobra</t>
  </si>
  <si>
    <t>49</t>
  </si>
  <si>
    <t>50</t>
  </si>
  <si>
    <t>51</t>
  </si>
  <si>
    <t>A2/1/25/173</t>
  </si>
  <si>
    <t>A2/1/25/304</t>
  </si>
  <si>
    <t>A2/1/25/373</t>
  </si>
  <si>
    <t>AF projekta (Nr.3.1.2.1.i.0/1/22/I/CFLA/009) "Vides pieejamības nodrošināšana Avotu ielā 2, Aizputē, Dienvidkurzemes novadā"</t>
  </si>
  <si>
    <t>ERAF projekts (Nr.2.1.3.1/1/24/A/004) "Priekules lietus ūdens sistēmas uzlabošana Liepājas ielas mikrorajonā"</t>
  </si>
  <si>
    <t>ELFLA projekts (Nr.25-02-CL22-C0LA19.2201-000003)  “Durbes stadiona atjaunošanas 2.kārta”</t>
  </si>
  <si>
    <t>17.06.2025</t>
  </si>
  <si>
    <t>20.08.2025</t>
  </si>
  <si>
    <t>24.09.2026</t>
  </si>
  <si>
    <t xml:space="preserve">Dienvidkurzemes novada pašvaldības domes priekšsēdētājs:            A. Jankovskis                                                                     </t>
  </si>
  <si>
    <t>saistošiem noteikumiem Nr. 2025/21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</si>
</sst>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Ls &quot;* #,##0.00_-;&quot;-Ls &quot;* #,##0.00_-;_-&quot;Ls &quot;* \-??_-;_-@_-"/>
    <numFmt numFmtId="165" formatCode="0\.0"/>
  </numFmts>
  <fonts count="31">
    <font>
      <sz val="10"/>
      <name val="Arial"/>
      <family val="2"/>
      <charset val="186"/>
    </font>
    <font>
      <sz val="10"/>
      <color theme="1"/>
      <name val="Arial"/>
      <family val="2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name val="Times New Roman"/>
      <family val="1"/>
      <charset val="186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thick">
        <color indexed="62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30"/>
      </bottom>
    </border>
    <border>
      <left/>
      <right/>
      <top/>
      <bottom style="double">
        <color indexed="52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/>
      <right/>
      <top style="thin">
        <color indexed="62"/>
      </top>
      <bottom style="double">
        <color indexed="62"/>
      </bottom>
    </border>
    <border>
      <left/>
      <right/>
      <top/>
      <bottom style="hair">
        <color indexed="8"/>
      </bottom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</border>
    <border>
      <left style="hair">
        <color auto="1"/>
      </left>
      <right style="hair">
        <color auto="1"/>
      </right>
      <top/>
      <bottom style="hair">
        <color auto="1"/>
      </bottom>
    </border>
    <border>
      <left style="hair">
        <color auto="1"/>
      </left>
      <right style="hair">
        <color auto="1"/>
      </right>
      <top style="hair">
        <color auto="1"/>
      </top>
      <bottom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 style="hair">
        <color indexed="8"/>
      </left>
      <right style="hair">
        <color indexed="8"/>
      </right>
      <top/>
      <bottom style="hair">
        <color indexed="8"/>
      </bottom>
    </border>
    <border>
      <left style="hair">
        <color indexed="8"/>
      </left>
      <right style="hair">
        <color indexed="8"/>
      </right>
      <top style="hair">
        <color indexed="8"/>
      </top>
      <bottom/>
    </border>
    <border>
      <left/>
      <right/>
      <top style="hair">
        <color indexed="8"/>
      </top>
      <bottom style="hair">
        <color indexed="8"/>
      </bottom>
    </border>
    <border>
      <left style="hair">
        <color indexed="8"/>
      </left>
      <right/>
      <top style="hair">
        <color indexed="8"/>
      </top>
      <bottom style="hair">
        <color indexed="8"/>
      </bottom>
    </border>
    <border>
      <left/>
      <right style="hair">
        <color indexed="8"/>
      </right>
      <top style="hair">
        <color indexed="8"/>
      </top>
      <bottom style="hair">
        <color indexed="8"/>
      </bottom>
    </border>
    <border>
      <left style="hair">
        <color indexed="8"/>
      </left>
      <right/>
      <top style="hair">
        <color indexed="8"/>
      </top>
      <bottom/>
    </border>
    <border>
      <left style="hair">
        <color indexed="8"/>
      </left>
      <right style="hair">
        <color indexed="8"/>
      </right>
      <top/>
      <bottom style="hair">
        <color auto="1"/>
      </bottom>
    </border>
    <border>
      <left style="hair">
        <color indexed="8"/>
      </left>
      <right style="hair">
        <color indexed="8"/>
      </right>
      <top/>
      <bottom/>
    </border>
    <border>
      <left style="hair">
        <color auto="1"/>
      </left>
      <right style="hair">
        <color indexed="8"/>
      </right>
      <top style="hair">
        <color indexed="8"/>
      </top>
      <bottom style="hair">
        <color auto="1"/>
      </bottom>
    </border>
    <border>
      <left style="hair">
        <color auto="1"/>
      </left>
      <right/>
      <top style="hair">
        <color auto="1"/>
      </top>
      <bottom style="hair">
        <color indexed="8"/>
      </bottom>
    </border>
    <border>
      <left/>
      <right style="hair">
        <color indexed="8"/>
      </right>
      <top style="hair">
        <color indexed="8"/>
      </top>
      <bottom/>
    </border>
    <border>
      <left/>
      <right style="hair">
        <color auto="1"/>
      </right>
      <top/>
      <bottom style="hair">
        <color auto="1"/>
      </bottom>
    </border>
    <border>
      <left/>
      <right style="hair">
        <color indexed="8"/>
      </right>
      <top/>
      <bottom style="hair">
        <color indexed="8"/>
      </bottom>
    </border>
    <border>
      <left/>
      <right style="hair">
        <color auto="1"/>
      </right>
      <top style="hair">
        <color auto="1"/>
      </top>
      <bottom style="hair">
        <color auto="1"/>
      </bottom>
    </border>
    <border>
      <left style="hair">
        <color indexed="8"/>
      </left>
      <right/>
      <top/>
      <bottom style="hair">
        <color auto="1"/>
      </bottom>
    </border>
    <border>
      <left style="hair">
        <color indexed="8"/>
      </left>
      <right style="hair">
        <color indexed="8"/>
      </right>
      <top style="hair">
        <color indexed="8"/>
      </top>
      <bottom style="hair">
        <color auto="1"/>
      </bottom>
    </border>
  </borders>
  <cellStyleXfs count="124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0" fillId="0" borderId="0" applyFill="0" applyBorder="0" applyAlignment="0" applyProtection="0"/>
    <xf numFmtId="164" fontId="0" fillId="0" borderId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23" borderId="7" applyNumberFormat="0" applyAlignment="0" applyProtection="0"/>
    <xf numFmtId="0" fontId="15" fillId="20" borderId="8" applyNumberFormat="0" applyAlignment="0" applyProtection="0"/>
    <xf numFmtId="0" fontId="16" fillId="0" borderId="0">
      <alignment/>
      <protection/>
    </xf>
    <xf numFmtId="9" fontId="0" fillId="0" borderId="0" applyFill="0" applyBorder="0" applyAlignment="0" applyProtection="0"/>
    <xf numFmtId="0" fontId="0" fillId="0" borderId="0">
      <alignment/>
      <protection/>
    </xf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165" fontId="19" fillId="20" borderId="0" applyBorder="0" applyProtection="0">
      <alignment/>
    </xf>
    <xf numFmtId="0" fontId="20" fillId="0" borderId="0" applyNumberFormat="0" applyFill="0" applyBorder="0" applyAlignment="0" applyProtection="0"/>
  </cellStyleXfs>
  <cellXfs count="85">
    <xf numFmtId="0" fontId="0" fillId="0" borderId="0" xfId="0"/>
    <xf numFmtId="49" fontId="28" fillId="0" borderId="10" xfId="113" applyNumberFormat="1" applyFont="1" applyBorder="1" applyAlignment="1" applyProtection="1">
      <alignment horizontal="center" wrapText="1"/>
      <protection locked="0"/>
    </xf>
    <xf numFmtId="49" fontId="27" fillId="0" borderId="11" xfId="114" applyNumberFormat="1" applyFont="1" applyBorder="1" applyAlignment="1">
      <alignment horizontal="center" vertical="center" wrapText="1"/>
      <protection/>
    </xf>
    <xf numFmtId="49" fontId="30" fillId="0" borderId="0" xfId="113" applyNumberFormat="1" applyFont="1" applyAlignment="1">
      <alignment horizontal="left" vertical="top" wrapText="1"/>
      <protection/>
    </xf>
    <xf numFmtId="0" fontId="27" fillId="0" borderId="11" xfId="113" applyFont="1" applyBorder="1" applyAlignment="1" applyProtection="1">
      <alignment horizontal="center" wrapText="1"/>
      <protection locked="0"/>
    </xf>
    <xf numFmtId="0" fontId="30" fillId="0" borderId="12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49" fontId="27" fillId="0" borderId="11" xfId="113" applyNumberFormat="1" applyFont="1" applyBorder="1" applyAlignment="1">
      <alignment horizontal="center" vertical="center" wrapText="1"/>
      <protection/>
    </xf>
    <xf numFmtId="0" fontId="30" fillId="0" borderId="14" xfId="0" applyFont="1" applyBorder="1" applyAlignment="1">
      <alignment horizontal="center" vertical="center" wrapText="1"/>
    </xf>
    <xf numFmtId="49" fontId="27" fillId="0" borderId="15" xfId="113" applyNumberFormat="1" applyFont="1" applyBorder="1" applyAlignment="1">
      <alignment horizontal="center" vertical="center" wrapText="1"/>
      <protection/>
    </xf>
    <xf numFmtId="49" fontId="27" fillId="0" borderId="16" xfId="113" applyNumberFormat="1" applyFont="1" applyBorder="1" applyAlignment="1">
      <alignment horizontal="center" vertical="center" wrapText="1"/>
      <protection/>
    </xf>
    <xf numFmtId="49" fontId="28" fillId="0" borderId="10" xfId="113" applyNumberFormat="1" applyFont="1" applyBorder="1" applyAlignment="1">
      <alignment horizontal="left" vertical="top" wrapText="1"/>
      <protection/>
    </xf>
    <xf numFmtId="0" fontId="23" fillId="0" borderId="17" xfId="113" applyFont="1" applyBorder="1" applyAlignment="1" applyProtection="1">
      <alignment horizontal="center"/>
      <protection locked="0"/>
    </xf>
    <xf numFmtId="0" fontId="21" fillId="0" borderId="0" xfId="113" applyFont="1" applyProtection="1">
      <alignment/>
      <protection locked="0"/>
    </xf>
    <xf numFmtId="0" fontId="21" fillId="0" borderId="0" xfId="113" applyFont="1">
      <alignment/>
      <protection/>
    </xf>
    <xf numFmtId="0" fontId="27" fillId="0" borderId="11" xfId="113" applyFont="1" applyBorder="1" applyAlignment="1">
      <alignment horizontal="center" vertical="center" wrapText="1"/>
      <protection/>
    </xf>
    <xf numFmtId="0" fontId="28" fillId="0" borderId="11" xfId="113" applyFont="1" applyBorder="1" applyAlignment="1">
      <alignment horizontal="center" vertical="center" wrapText="1"/>
      <protection/>
    </xf>
    <xf numFmtId="0" fontId="25" fillId="0" borderId="0" xfId="113" applyFont="1" applyAlignment="1">
      <alignment horizontal="center" wrapText="1"/>
      <protection/>
    </xf>
    <xf numFmtId="0" fontId="25" fillId="0" borderId="0" xfId="113" applyFont="1" applyAlignment="1">
      <alignment horizontal="center" vertical="center" wrapText="1"/>
      <protection/>
    </xf>
    <xf numFmtId="0" fontId="21" fillId="0" borderId="0" xfId="113" applyFont="1" applyAlignment="1">
      <alignment horizontal="center" wrapText="1"/>
      <protection/>
    </xf>
    <xf numFmtId="49" fontId="27" fillId="0" borderId="11" xfId="113" applyNumberFormat="1" applyFont="1" applyBorder="1" applyAlignment="1">
      <alignment horizontal="center" wrapText="1"/>
      <protection/>
    </xf>
    <xf numFmtId="0" fontId="27" fillId="0" borderId="11" xfId="113" applyFont="1" applyBorder="1" applyAlignment="1">
      <alignment horizontal="center" wrapText="1"/>
      <protection/>
    </xf>
    <xf numFmtId="0" fontId="27" fillId="0" borderId="0" xfId="113" applyFont="1" applyAlignment="1">
      <alignment horizontal="center"/>
      <protection/>
    </xf>
    <xf numFmtId="0" fontId="27" fillId="0" borderId="0" xfId="113" applyFont="1" applyAlignment="1">
      <alignment horizontal="center" wrapText="1"/>
      <protection/>
    </xf>
    <xf numFmtId="49" fontId="27" fillId="0" borderId="0" xfId="113" applyNumberFormat="1" applyFont="1" applyAlignment="1">
      <alignment horizontal="center" wrapText="1"/>
      <protection/>
    </xf>
    <xf numFmtId="49" fontId="24" fillId="0" borderId="0" xfId="113" applyNumberFormat="1" applyFont="1" applyAlignment="1">
      <alignment horizontal="left" wrapText="1"/>
      <protection/>
    </xf>
    <xf numFmtId="49" fontId="27" fillId="0" borderId="11" xfId="113" applyNumberFormat="1" applyFont="1" applyBorder="1" applyAlignment="1" applyProtection="1">
      <alignment horizontal="center" vertical="center" wrapText="1"/>
      <protection locked="0"/>
    </xf>
    <xf numFmtId="49" fontId="27" fillId="0" borderId="11" xfId="113" applyNumberFormat="1" applyFont="1" applyBorder="1" applyAlignment="1" applyProtection="1">
      <alignment horizontal="left" vertical="center" wrapText="1"/>
      <protection locked="0"/>
    </xf>
    <xf numFmtId="3" fontId="27" fillId="0" borderId="11" xfId="113" applyNumberFormat="1" applyFont="1" applyBorder="1" applyAlignment="1" applyProtection="1">
      <alignment horizontal="right" vertical="center"/>
      <protection locked="0"/>
    </xf>
    <xf numFmtId="3" fontId="28" fillId="0" borderId="11" xfId="113" applyNumberFormat="1" applyFont="1" applyBorder="1" applyAlignment="1">
      <alignment horizontal="right" vertical="center" wrapText="1"/>
      <protection/>
    </xf>
    <xf numFmtId="49" fontId="28" fillId="0" borderId="11" xfId="113" applyNumberFormat="1" applyFont="1" applyBorder="1" applyAlignment="1" applyProtection="1">
      <alignment horizontal="left" vertical="center" wrapText="1"/>
      <protection locked="0"/>
    </xf>
    <xf numFmtId="0" fontId="21" fillId="0" borderId="0" xfId="113" applyFont="1" applyAlignment="1">
      <alignment horizontal="center"/>
      <protection/>
    </xf>
    <xf numFmtId="0" fontId="21" fillId="0" borderId="0" xfId="113" applyFont="1" applyAlignment="1" applyProtection="1">
      <alignment horizontal="center" vertical="center" wrapText="1"/>
      <protection locked="0"/>
    </xf>
    <xf numFmtId="0" fontId="21" fillId="0" borderId="0" xfId="113" applyFont="1" applyAlignment="1">
      <alignment horizontal="center" vertical="center" wrapText="1"/>
      <protection/>
    </xf>
    <xf numFmtId="49" fontId="28" fillId="0" borderId="0" xfId="113" applyNumberFormat="1" applyFont="1" applyAlignment="1" applyProtection="1">
      <alignment wrapText="1"/>
      <protection locked="0"/>
    </xf>
    <xf numFmtId="0" fontId="27" fillId="0" borderId="0" xfId="113" applyFont="1" applyAlignment="1" applyProtection="1">
      <alignment horizontal="right" vertical="center" wrapText="1"/>
      <protection locked="0"/>
    </xf>
    <xf numFmtId="49" fontId="28" fillId="0" borderId="18" xfId="113" applyNumberFormat="1" applyFont="1" applyBorder="1" applyAlignment="1" applyProtection="1">
      <alignment vertical="center" wrapText="1"/>
      <protection locked="0"/>
    </xf>
    <xf numFmtId="49" fontId="27" fillId="0" borderId="0" xfId="113" applyNumberFormat="1" applyFont="1" applyAlignment="1" applyProtection="1">
      <alignment horizontal="center" vertical="center" wrapText="1"/>
      <protection locked="0"/>
    </xf>
    <xf numFmtId="49" fontId="27" fillId="0" borderId="0" xfId="113" applyNumberFormat="1" applyFont="1" applyAlignment="1" applyProtection="1">
      <alignment wrapText="1"/>
      <protection locked="0"/>
    </xf>
    <xf numFmtId="0" fontId="27" fillId="0" borderId="10" xfId="113" applyFont="1" applyBorder="1" applyAlignment="1">
      <alignment horizontal="right" wrapText="1"/>
      <protection/>
    </xf>
    <xf numFmtId="49" fontId="28" fillId="0" borderId="0" xfId="113" applyNumberFormat="1" applyFont="1" applyAlignment="1" applyProtection="1">
      <alignment vertical="center" wrapText="1"/>
      <protection locked="0"/>
    </xf>
    <xf numFmtId="0" fontId="27" fillId="0" borderId="10" xfId="113" applyFont="1" applyBorder="1" applyAlignment="1">
      <alignment horizontal="right" vertical="center" wrapText="1"/>
      <protection/>
    </xf>
    <xf numFmtId="49" fontId="0" fillId="0" borderId="17" xfId="114" applyNumberFormat="1" applyBorder="1" applyAlignment="1">
      <alignment vertical="center" wrapText="1"/>
      <protection/>
    </xf>
    <xf numFmtId="49" fontId="0" fillId="0" borderId="19" xfId="114" applyNumberFormat="1" applyBorder="1" applyAlignment="1">
      <alignment vertical="center" wrapText="1"/>
      <protection/>
    </xf>
    <xf numFmtId="0" fontId="27" fillId="0" borderId="0" xfId="113" applyFont="1" applyAlignment="1">
      <alignment horizontal="right" vertical="center" wrapText="1"/>
      <protection/>
    </xf>
    <xf numFmtId="49" fontId="21" fillId="0" borderId="0" xfId="113" applyNumberFormat="1" applyFont="1" applyProtection="1">
      <alignment/>
      <protection locked="0"/>
    </xf>
    <xf numFmtId="49" fontId="29" fillId="0" borderId="0" xfId="113" applyNumberFormat="1" applyFont="1" applyProtection="1">
      <alignment/>
      <protection locked="0"/>
    </xf>
    <xf numFmtId="0" fontId="29" fillId="0" borderId="0" xfId="113" applyFont="1" applyProtection="1">
      <alignment/>
      <protection locked="0"/>
    </xf>
    <xf numFmtId="49" fontId="27" fillId="0" borderId="0" xfId="113" applyNumberFormat="1" applyFont="1">
      <alignment/>
      <protection/>
    </xf>
    <xf numFmtId="49" fontId="21" fillId="0" borderId="0" xfId="113" applyNumberFormat="1" applyFont="1">
      <alignment/>
      <protection/>
    </xf>
    <xf numFmtId="0" fontId="22" fillId="0" borderId="18" xfId="113" applyFont="1" applyBorder="1" applyProtection="1">
      <alignment/>
      <protection locked="0"/>
    </xf>
    <xf numFmtId="0" fontId="22" fillId="0" borderId="17" xfId="113" applyFont="1" applyBorder="1" applyProtection="1">
      <alignment/>
      <protection locked="0"/>
    </xf>
    <xf numFmtId="3" fontId="21" fillId="0" borderId="0" xfId="113" applyNumberFormat="1" applyFont="1" applyProtection="1">
      <alignment/>
      <protection locked="0"/>
    </xf>
    <xf numFmtId="49" fontId="27" fillId="0" borderId="18" xfId="113" applyNumberFormat="1" applyFont="1" applyBorder="1" applyAlignment="1" applyProtection="1">
      <alignment horizontal="center" vertical="center" wrapText="1"/>
      <protection locked="0"/>
    </xf>
    <xf numFmtId="3" fontId="27" fillId="0" borderId="0" xfId="113" applyNumberFormat="1" applyFont="1" applyAlignment="1">
      <alignment horizontal="center"/>
      <protection/>
    </xf>
    <xf numFmtId="3" fontId="27" fillId="0" borderId="11" xfId="113" applyNumberFormat="1" applyFont="1" applyBorder="1" applyAlignment="1" applyProtection="1">
      <alignment horizontal="center" vertical="center"/>
      <protection locked="0"/>
    </xf>
    <xf numFmtId="10" fontId="0" fillId="0" borderId="0" xfId="118" applyNumberFormat="1" applyProtection="1">
      <protection locked="0"/>
    </xf>
    <xf numFmtId="0" fontId="0" fillId="0" borderId="0" xfId="0" applyAlignment="1">
      <alignment horizontal="right"/>
    </xf>
    <xf numFmtId="0" fontId="22" fillId="0" borderId="19" xfId="113" applyFont="1" applyBorder="1" applyProtection="1">
      <alignment/>
      <protection locked="0"/>
    </xf>
    <xf numFmtId="49" fontId="22" fillId="0" borderId="11" xfId="113" applyNumberFormat="1" applyFont="1" applyBorder="1" applyAlignment="1" applyProtection="1">
      <alignment horizontal="center" vertical="center"/>
      <protection locked="0"/>
    </xf>
    <xf numFmtId="0" fontId="26" fillId="0" borderId="0" xfId="113" applyFont="1" applyAlignment="1" applyProtection="1">
      <alignment horizontal="right"/>
      <protection locked="0"/>
    </xf>
    <xf numFmtId="3" fontId="27" fillId="0" borderId="11" xfId="113" applyNumberFormat="1" applyFont="1" applyBorder="1" applyAlignment="1" applyProtection="1">
      <alignment horizontal="center" vertical="center" wrapText="1"/>
      <protection locked="0"/>
    </xf>
    <xf numFmtId="3" fontId="27" fillId="0" borderId="11" xfId="0" applyNumberFormat="1" applyFont="1" applyBorder="1" applyAlignment="1">
      <alignment horizontal="center" vertical="center"/>
    </xf>
    <xf numFmtId="3" fontId="27" fillId="0" borderId="20" xfId="113" applyNumberFormat="1" applyFont="1" applyBorder="1" applyAlignment="1" applyProtection="1">
      <alignment horizontal="center" vertical="center" wrapText="1"/>
      <protection locked="0"/>
    </xf>
    <xf numFmtId="3" fontId="27" fillId="0" borderId="21" xfId="113" applyNumberFormat="1" applyFont="1" applyBorder="1" applyAlignment="1" applyProtection="1">
      <alignment horizontal="center" vertical="center" wrapText="1"/>
      <protection locked="0"/>
    </xf>
    <xf numFmtId="3" fontId="27" fillId="0" borderId="19" xfId="113" applyNumberFormat="1" applyFont="1" applyBorder="1" applyAlignment="1" applyProtection="1">
      <alignment horizontal="center" vertical="center" wrapText="1"/>
      <protection locked="0"/>
    </xf>
    <xf numFmtId="3" fontId="27" fillId="0" borderId="0" xfId="113" applyNumberFormat="1" applyFont="1" applyAlignment="1">
      <alignment horizontal="center" vertical="center" wrapText="1"/>
      <protection/>
    </xf>
    <xf numFmtId="3" fontId="27" fillId="0" borderId="0" xfId="113" applyNumberFormat="1" applyFont="1" applyAlignment="1" applyProtection="1">
      <alignment horizontal="center" vertical="center" wrapText="1"/>
      <protection locked="0"/>
    </xf>
    <xf numFmtId="3" fontId="27" fillId="0" borderId="22" xfId="113" applyNumberFormat="1" applyFont="1" applyBorder="1" applyAlignment="1" applyProtection="1">
      <alignment horizontal="center" vertical="center" wrapText="1"/>
      <protection locked="0"/>
    </xf>
    <xf numFmtId="3" fontId="28" fillId="0" borderId="11" xfId="113" applyNumberFormat="1" applyFont="1" applyBorder="1" applyAlignment="1" applyProtection="1">
      <alignment horizontal="center" vertical="center" wrapText="1"/>
      <protection locked="0"/>
    </xf>
    <xf numFmtId="3" fontId="27" fillId="0" borderId="14" xfId="113" applyNumberFormat="1" applyFont="1" applyBorder="1" applyAlignment="1">
      <alignment horizontal="center" vertical="center" wrapText="1"/>
      <protection/>
    </xf>
    <xf numFmtId="49" fontId="27" fillId="0" borderId="18" xfId="113" applyNumberFormat="1" applyFont="1" applyBorder="1" applyAlignment="1" applyProtection="1">
      <alignment horizontal="left" vertical="center" wrapText="1"/>
      <protection locked="0"/>
    </xf>
    <xf numFmtId="49" fontId="27" fillId="0" borderId="20" xfId="113" applyNumberFormat="1" applyFont="1" applyBorder="1" applyAlignment="1" applyProtection="1">
      <alignment horizontal="center" vertical="center" wrapText="1"/>
      <protection locked="0"/>
    </xf>
    <xf numFmtId="3" fontId="27" fillId="0" borderId="13" xfId="113" applyNumberFormat="1" applyFont="1" applyBorder="1" applyAlignment="1">
      <alignment horizontal="center" vertical="center" wrapText="1"/>
      <protection/>
    </xf>
    <xf numFmtId="49" fontId="27" fillId="0" borderId="15" xfId="113" applyNumberFormat="1" applyFont="1" applyBorder="1" applyAlignment="1" applyProtection="1">
      <alignment horizontal="center" vertical="center" wrapText="1"/>
      <protection locked="0"/>
    </xf>
    <xf numFmtId="49" fontId="27" fillId="0" borderId="23" xfId="113" applyNumberFormat="1" applyFont="1" applyBorder="1" applyAlignment="1" applyProtection="1">
      <alignment horizontal="center" vertical="center" wrapText="1"/>
      <protection locked="0"/>
    </xf>
    <xf numFmtId="49" fontId="27" fillId="0" borderId="24" xfId="113" applyNumberFormat="1" applyFont="1" applyBorder="1" applyAlignment="1" applyProtection="1">
      <alignment horizontal="center" vertical="center" wrapText="1"/>
      <protection locked="0"/>
    </xf>
    <xf numFmtId="3" fontId="27" fillId="0" borderId="25" xfId="113" applyNumberFormat="1" applyFont="1" applyBorder="1" applyAlignment="1" applyProtection="1">
      <alignment horizontal="center" vertical="center" wrapText="1"/>
      <protection locked="0"/>
    </xf>
    <xf numFmtId="3" fontId="27" fillId="0" borderId="26" xfId="113" applyNumberFormat="1" applyFont="1" applyBorder="1" applyAlignment="1">
      <alignment horizontal="center" vertical="center" wrapText="1"/>
      <protection/>
    </xf>
    <xf numFmtId="3" fontId="27" fillId="0" borderId="27" xfId="113" applyNumberFormat="1" applyFont="1" applyBorder="1" applyAlignment="1" applyProtection="1">
      <alignment horizontal="center" vertical="center" wrapText="1"/>
      <protection locked="0"/>
    </xf>
    <xf numFmtId="3" fontId="27" fillId="0" borderId="28" xfId="113" applyNumberFormat="1" applyFont="1" applyBorder="1" applyAlignment="1" applyProtection="1">
      <alignment horizontal="center" vertical="center" wrapText="1"/>
      <protection locked="0"/>
    </xf>
    <xf numFmtId="3" fontId="27" fillId="0" borderId="15" xfId="113" applyNumberFormat="1" applyFont="1" applyBorder="1" applyAlignment="1" applyProtection="1">
      <alignment horizontal="center" vertical="center" wrapText="1"/>
      <protection locked="0"/>
    </xf>
    <xf numFmtId="3" fontId="27" fillId="0" borderId="29" xfId="113" applyNumberFormat="1" applyFont="1" applyBorder="1" applyAlignment="1">
      <alignment horizontal="center" vertical="center" wrapText="1"/>
      <protection/>
    </xf>
    <xf numFmtId="3" fontId="27" fillId="0" borderId="30" xfId="113" applyNumberFormat="1" applyFont="1" applyBorder="1" applyAlignment="1" applyProtection="1">
      <alignment horizontal="center" vertical="center" wrapText="1"/>
      <protection locked="0"/>
    </xf>
    <xf numFmtId="3" fontId="27" fillId="0" borderId="12" xfId="113" applyNumberFormat="1" applyFont="1" applyBorder="1" applyAlignment="1">
      <alignment horizontal="center" vertical="center" wrapText="1"/>
      <protection/>
    </xf>
  </cellXfs>
  <cellStyles count="110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20% - Accent1 2 2" xfId="20"/>
    <cellStyle name="20% - Accent1 2 2 2" xfId="21"/>
    <cellStyle name="20% - Accent1 2 2 3" xfId="22"/>
    <cellStyle name="20% - Accent2 2 2" xfId="23"/>
    <cellStyle name="20% - Accent2 2 2 2" xfId="24"/>
    <cellStyle name="20% - Accent2 2 2 3" xfId="25"/>
    <cellStyle name="20% - Accent3 2 2" xfId="26"/>
    <cellStyle name="20% - Accent3 2 2 2" xfId="27"/>
    <cellStyle name="20% - Accent3 2 2 3" xfId="28"/>
    <cellStyle name="20% - Accent4 2 2" xfId="29"/>
    <cellStyle name="20% - Accent4 2 2 2" xfId="30"/>
    <cellStyle name="20% - Accent4 2 2 3" xfId="31"/>
    <cellStyle name="20% - Accent5 2 2" xfId="32"/>
    <cellStyle name="20% - Accent5 2 2 2" xfId="33"/>
    <cellStyle name="20% - Accent5 2 2 3" xfId="34"/>
    <cellStyle name="20% - Accent6 2 2" xfId="35"/>
    <cellStyle name="20% - Accent6 2 2 2" xfId="36"/>
    <cellStyle name="20% - Accent6 2 2 3" xfId="37"/>
    <cellStyle name="40% - Accent1 2 2" xfId="38"/>
    <cellStyle name="40% - Accent1 2 2 2" xfId="39"/>
    <cellStyle name="40% - Accent1 2 2 3" xfId="40"/>
    <cellStyle name="40% - Accent2 2 2" xfId="41"/>
    <cellStyle name="40% - Accent2 2 2 2" xfId="42"/>
    <cellStyle name="40% - Accent2 2 2 3" xfId="43"/>
    <cellStyle name="40% - Accent3 2 2" xfId="44"/>
    <cellStyle name="40% - Accent3 2 2 2" xfId="45"/>
    <cellStyle name="40% - Accent3 2 2 3" xfId="46"/>
    <cellStyle name="40% - Accent4 2 2" xfId="47"/>
    <cellStyle name="40% - Accent4 2 2 2" xfId="48"/>
    <cellStyle name="40% - Accent4 2 2 3" xfId="49"/>
    <cellStyle name="40% - Accent5 2 2" xfId="50"/>
    <cellStyle name="40% - Accent5 2 2 2" xfId="51"/>
    <cellStyle name="40% - Accent5 2 2 3" xfId="52"/>
    <cellStyle name="40% - Accent6 2 2" xfId="53"/>
    <cellStyle name="40% - Accent6 2 2 2" xfId="54"/>
    <cellStyle name="40% - Accent6 2 2 3" xfId="55"/>
    <cellStyle name="60% - Accent1 2 2" xfId="56"/>
    <cellStyle name="60% - Accent2 2 2" xfId="57"/>
    <cellStyle name="60% - Accent3 2 2" xfId="58"/>
    <cellStyle name="60% - Accent4 2 2" xfId="59"/>
    <cellStyle name="60% - Accent5 2 2" xfId="60"/>
    <cellStyle name="60% - Accent6 2 2" xfId="61"/>
    <cellStyle name="Accent1 2 2" xfId="62"/>
    <cellStyle name="Accent2 2 2" xfId="63"/>
    <cellStyle name="Accent3 2 2" xfId="64"/>
    <cellStyle name="Accent4 2 2" xfId="65"/>
    <cellStyle name="Accent5 2 2" xfId="66"/>
    <cellStyle name="Accent6 2 2" xfId="67"/>
    <cellStyle name="Bad 2 2" xfId="68"/>
    <cellStyle name="Calculation 2 2" xfId="69"/>
    <cellStyle name="Check Cell 2 2" xfId="70"/>
    <cellStyle name="Currency 2" xfId="71"/>
    <cellStyle name="Currency 2 2" xfId="72"/>
    <cellStyle name="Explanatory Text 2 2" xfId="73"/>
    <cellStyle name="Good 2 2" xfId="74"/>
    <cellStyle name="Heading 1 2 2" xfId="75"/>
    <cellStyle name="Heading 2 2 2" xfId="76"/>
    <cellStyle name="Heading 3 2 2" xfId="77"/>
    <cellStyle name="Heading 4 2 2" xfId="78"/>
    <cellStyle name="Input 2 2" xfId="79"/>
    <cellStyle name="Linked Cell 2 2" xfId="80"/>
    <cellStyle name="Neutral 2 2" xfId="81"/>
    <cellStyle name="Normal 10" xfId="82"/>
    <cellStyle name="Normal 10 2" xfId="83"/>
    <cellStyle name="Normal 11" xfId="84"/>
    <cellStyle name="Normal 11 2" xfId="85"/>
    <cellStyle name="Normal 12" xfId="86"/>
    <cellStyle name="Normal 12 2" xfId="87"/>
    <cellStyle name="Normal 13" xfId="88"/>
    <cellStyle name="Normal 13 2" xfId="89"/>
    <cellStyle name="Normal 14" xfId="90"/>
    <cellStyle name="Normal 14 2" xfId="91"/>
    <cellStyle name="Normal 15" xfId="92"/>
    <cellStyle name="Normal 15 2" xfId="93"/>
    <cellStyle name="Normal 16" xfId="94"/>
    <cellStyle name="Normal 16 2" xfId="95"/>
    <cellStyle name="Normal 18" xfId="96"/>
    <cellStyle name="Normal 2" xfId="97"/>
    <cellStyle name="Normal 2 2" xfId="98"/>
    <cellStyle name="Normal 20" xfId="99"/>
    <cellStyle name="Normal 20 2" xfId="100"/>
    <cellStyle name="Normal 21" xfId="101"/>
    <cellStyle name="Normal 21 2" xfId="102"/>
    <cellStyle name="Normal 3 2" xfId="103"/>
    <cellStyle name="Normal 4" xfId="104"/>
    <cellStyle name="Normal 4 2" xfId="105"/>
    <cellStyle name="Normal 4_7-4" xfId="106"/>
    <cellStyle name="Normal 5" xfId="107"/>
    <cellStyle name="Normal 5 2" xfId="108"/>
    <cellStyle name="Normal 8" xfId="109"/>
    <cellStyle name="Normal 8 2" xfId="110"/>
    <cellStyle name="Normal 9" xfId="111"/>
    <cellStyle name="Normal 9 2" xfId="112"/>
    <cellStyle name="Normal_Pamatformas" xfId="113"/>
    <cellStyle name="Normal_Veidlapa_2008_oktobris_(5.piel)_(2)" xfId="114"/>
    <cellStyle name="Note 2 2" xfId="115"/>
    <cellStyle name="Output 2 2" xfId="116"/>
    <cellStyle name="Parastais_FMLikp01_p05_221205_pap_afp_makp" xfId="117"/>
    <cellStyle name="Procenti" xfId="118" builtinId="5"/>
    <cellStyle name="Style 1" xfId="119"/>
    <cellStyle name="Title 2 2" xfId="120"/>
    <cellStyle name="Total 2 2" xfId="121"/>
    <cellStyle name="V?st." xfId="122"/>
    <cellStyle name="Warning Text 2 2" xfId="12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5" Type="http://schemas.openxmlformats.org/officeDocument/2006/relationships/calcChain" Target="calcChain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5"/>
  <sheetViews>
    <sheetView tabSelected="1" zoomScale="60" zoomScaleNormal="60" zoomScaleSheetLayoutView="100" workbookViewId="0" topLeftCell="A1">
      <pane ySplit="9" topLeftCell="A52" activePane="bottomLeft" state="frozen"/>
      <selection pane="topLeft" activeCell="E1" sqref="E1"/>
      <selection pane="bottomLeft" activeCell="Y13" sqref="Y13"/>
    </sheetView>
  </sheetViews>
  <sheetFormatPr defaultRowHeight="15.6"/>
  <cols>
    <col min="1" max="1" width="3.71428571428571" style="13" customWidth="1"/>
    <col min="2" max="2" width="9" style="14" customWidth="1"/>
    <col min="3" max="3" width="12.4285714285714" style="14" customWidth="1"/>
    <col min="4" max="4" width="25" style="14" customWidth="1"/>
    <col min="5" max="5" width="11.2857142857143" style="14" customWidth="1"/>
    <col min="6" max="6" width="11.5714285714286" style="14" customWidth="1"/>
    <col min="7" max="7" width="15.2857142857143" style="14" customWidth="1"/>
    <col min="8" max="8" width="13.1428571428571" style="14" customWidth="1"/>
    <col min="9" max="9" width="16.2857142857143" style="14" customWidth="1"/>
    <col min="10" max="10" width="12.7142857142857" style="14" customWidth="1"/>
    <col min="11" max="11" width="10.5714285714286" style="13" customWidth="1"/>
    <col min="12" max="12" width="10" style="13" customWidth="1"/>
    <col min="13" max="13" width="9.57142857142857" style="13" customWidth="1"/>
    <col min="14" max="14" width="10.8571428571429" style="13" customWidth="1"/>
    <col min="15" max="15" width="10.5714285714286" style="13" customWidth="1"/>
    <col min="16" max="16" width="10.1428571428571" style="13" customWidth="1"/>
    <col min="17" max="18" width="11.2857142857143" style="13" customWidth="1"/>
    <col min="19" max="19" width="14.2857142857143" style="13" customWidth="1"/>
    <col min="20" max="20" width="9.14285714285714" style="13" customWidth="1"/>
    <col min="21" max="21" width="15.2857142857143" style="13" customWidth="1"/>
    <col min="22" max="22" width="8.14285714285714" style="13" customWidth="1"/>
    <col min="23" max="23" width="9.14285714285714" style="13" customWidth="1"/>
    <col min="24" max="24" width="9.14285714285714" style="14" customWidth="1"/>
    <col min="25" max="26" width="9.14285714285714" style="13" customWidth="1"/>
    <col min="27" max="27" width="9.14285714285714" style="14" customWidth="1"/>
    <col min="28" max="40" width="9.14285714285714" style="13" customWidth="1"/>
    <col min="41" max="41" width="11.2857142857143" style="13" bestFit="1" customWidth="1"/>
    <col min="42" max="251" width="9.14285714285714" style="13" customWidth="1"/>
  </cols>
  <sheetData>
    <row r="1" spans="19:19" ht="15.6">
      <c r="S1" s="57" t="s">
        <v>224</v>
      </c>
    </row>
    <row r="2" spans="19:19" ht="15.6">
      <c r="S2" s="57" t="s">
        <v>229</v>
      </c>
    </row>
    <row r="3" spans="19:19" ht="15.6">
      <c r="S3" s="57" t="s">
        <v>243</v>
      </c>
    </row>
    <row r="5" spans="1:19" ht="17.4">
      <c r="A5" s="50"/>
      <c r="B5" s="51"/>
      <c r="C5" s="51"/>
      <c r="D5" s="51"/>
      <c r="E5" s="51"/>
      <c r="F5" s="51"/>
      <c r="G5" s="51"/>
      <c r="H5" s="51"/>
      <c r="I5" s="12" t="s">
        <v>189</v>
      </c>
      <c r="J5" s="12"/>
      <c r="K5" s="12"/>
      <c r="L5" s="12"/>
      <c r="M5" s="12"/>
      <c r="N5" s="12"/>
      <c r="O5" s="12"/>
      <c r="P5" s="51"/>
      <c r="Q5" s="58"/>
      <c r="R5" s="58"/>
      <c r="S5" s="59"/>
    </row>
    <row r="6" spans="19:19" ht="30.75" customHeight="1">
      <c r="S6" s="60" t="s">
        <v>1</v>
      </c>
    </row>
    <row r="7" spans="1:19" ht="21" customHeight="1">
      <c r="A7" s="7" t="s">
        <v>88</v>
      </c>
      <c r="B7" s="7" t="s">
        <v>2</v>
      </c>
      <c r="C7" s="2" t="s">
        <v>119</v>
      </c>
      <c r="D7" s="7" t="s">
        <v>3</v>
      </c>
      <c r="E7" s="7" t="s">
        <v>4</v>
      </c>
      <c r="F7" s="7" t="s">
        <v>171</v>
      </c>
      <c r="G7" s="10" t="s">
        <v>172</v>
      </c>
      <c r="H7" s="8" t="s">
        <v>173</v>
      </c>
      <c r="I7" s="8" t="s">
        <v>174</v>
      </c>
      <c r="J7" s="6" t="s">
        <v>175</v>
      </c>
      <c r="K7" s="4"/>
      <c r="L7" s="4"/>
      <c r="M7" s="4"/>
      <c r="N7" s="4"/>
      <c r="O7" s="4"/>
      <c r="P7" s="4"/>
      <c r="Q7" s="4"/>
      <c r="R7" s="4"/>
      <c r="S7" s="4"/>
    </row>
    <row r="8" spans="1:27" s="19" customFormat="1" ht="67.5" customHeight="1">
      <c r="A8" s="7"/>
      <c r="B8" s="7"/>
      <c r="C8" s="2"/>
      <c r="D8" s="7"/>
      <c r="E8" s="7"/>
      <c r="F8" s="7"/>
      <c r="G8" s="9"/>
      <c r="H8" s="8"/>
      <c r="I8" s="8"/>
      <c r="J8" s="5"/>
      <c r="K8" s="15">
        <v>2025</v>
      </c>
      <c r="L8" s="15">
        <v>2026</v>
      </c>
      <c r="M8" s="15">
        <v>2027</v>
      </c>
      <c r="N8" s="15">
        <v>2028</v>
      </c>
      <c r="O8" s="15">
        <v>2029</v>
      </c>
      <c r="P8" s="15">
        <v>2030</v>
      </c>
      <c r="Q8" s="15">
        <v>2031</v>
      </c>
      <c r="R8" s="15" t="s">
        <v>5</v>
      </c>
      <c r="S8" s="16" t="s">
        <v>6</v>
      </c>
      <c r="T8" s="17"/>
      <c r="U8" s="17"/>
      <c r="V8" s="17"/>
      <c r="W8" s="17"/>
      <c r="X8" s="18"/>
      <c r="Y8" s="17"/>
      <c r="Z8" s="17"/>
      <c r="AA8" s="18"/>
    </row>
    <row r="9" spans="1:27" s="23" customFormat="1" ht="13.2">
      <c r="A9" s="20" t="s">
        <v>7</v>
      </c>
      <c r="B9" s="20" t="s">
        <v>8</v>
      </c>
      <c r="C9" s="20" t="s">
        <v>9</v>
      </c>
      <c r="D9" s="20" t="s">
        <v>10</v>
      </c>
      <c r="E9" s="20" t="s">
        <v>11</v>
      </c>
      <c r="F9" s="20"/>
      <c r="G9" s="20"/>
      <c r="H9" s="20"/>
      <c r="I9" s="20"/>
      <c r="J9" s="20"/>
      <c r="K9" s="21">
        <v>1</v>
      </c>
      <c r="L9" s="21">
        <v>2</v>
      </c>
      <c r="M9" s="21">
        <v>3</v>
      </c>
      <c r="N9" s="21">
        <v>4</v>
      </c>
      <c r="O9" s="21">
        <v>5</v>
      </c>
      <c r="P9" s="21">
        <v>6</v>
      </c>
      <c r="Q9" s="21">
        <v>7</v>
      </c>
      <c r="R9" s="21">
        <v>8</v>
      </c>
      <c r="S9" s="21">
        <v>9</v>
      </c>
      <c r="T9" s="22"/>
      <c r="U9" s="22"/>
      <c r="V9" s="22"/>
      <c r="W9" s="22"/>
      <c r="X9" s="22"/>
      <c r="Y9" s="22"/>
      <c r="Z9" s="22"/>
      <c r="AA9" s="22"/>
    </row>
    <row r="10" spans="1:27" s="23" customFormat="1" ht="15.75" customHeight="1">
      <c r="A10" s="24"/>
      <c r="B10" s="11" t="s">
        <v>12</v>
      </c>
      <c r="C10" s="11"/>
      <c r="D10" s="25"/>
      <c r="E10" s="25"/>
      <c r="F10" s="25"/>
      <c r="G10" s="25"/>
      <c r="H10" s="25"/>
      <c r="I10" s="25"/>
      <c r="J10" s="25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23" customFormat="1" ht="39.6">
      <c r="A11" s="26" t="s">
        <v>89</v>
      </c>
      <c r="B11" s="27" t="s">
        <v>13</v>
      </c>
      <c r="C11" s="26" t="s">
        <v>120</v>
      </c>
      <c r="D11" s="27" t="s">
        <v>65</v>
      </c>
      <c r="E11" s="26" t="s">
        <v>66</v>
      </c>
      <c r="F11" s="61">
        <v>71144</v>
      </c>
      <c r="G11" s="61">
        <v>1025</v>
      </c>
      <c r="H11" s="61">
        <v>0.46000000000003638</v>
      </c>
      <c r="I11" s="61">
        <v>5.51</v>
      </c>
      <c r="J11" s="61">
        <v>1024.54</v>
      </c>
      <c r="K11" s="28">
        <v>1030.05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/>
      <c r="S11" s="29">
        <f>K11+L11+M11+N11+O11+P11+Q11+R11</f>
        <v>1030.05</v>
      </c>
      <c r="T11" s="22"/>
      <c r="U11" s="54"/>
      <c r="V11" s="22"/>
      <c r="W11" s="54"/>
      <c r="X11" s="22"/>
      <c r="Y11" s="22"/>
      <c r="Z11" s="22"/>
      <c r="AA11" s="22"/>
    </row>
    <row r="12" spans="1:27" s="23" customFormat="1" ht="39.6">
      <c r="A12" s="26" t="s">
        <v>168</v>
      </c>
      <c r="B12" s="27" t="s">
        <v>13</v>
      </c>
      <c r="C12" s="26" t="s">
        <v>121</v>
      </c>
      <c r="D12" s="27" t="s">
        <v>67</v>
      </c>
      <c r="E12" s="26" t="s">
        <v>68</v>
      </c>
      <c r="F12" s="61">
        <v>490266</v>
      </c>
      <c r="G12" s="61">
        <v>3021</v>
      </c>
      <c r="H12" s="61">
        <v>0.38000000000010914</v>
      </c>
      <c r="I12" s="61">
        <v>16.29</v>
      </c>
      <c r="J12" s="61">
        <v>3020.62</v>
      </c>
      <c r="K12" s="28">
        <v>3036.91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/>
      <c r="S12" s="29">
        <f t="shared" si="0" ref="S12:S62">K12+L12+M12+N12+O12+P12+Q12+R12</f>
        <v>3036.91</v>
      </c>
      <c r="T12" s="22"/>
      <c r="U12" s="54"/>
      <c r="V12" s="22"/>
      <c r="W12" s="54"/>
      <c r="X12" s="22"/>
      <c r="Y12" s="22"/>
      <c r="Z12" s="22"/>
      <c r="AA12" s="22"/>
    </row>
    <row r="13" spans="1:27" s="23" customFormat="1" ht="92.4">
      <c r="A13" s="26" t="s">
        <v>90</v>
      </c>
      <c r="B13" s="27" t="s">
        <v>13</v>
      </c>
      <c r="C13" s="26" t="s">
        <v>122</v>
      </c>
      <c r="D13" s="27" t="s">
        <v>14</v>
      </c>
      <c r="E13" s="26" t="s">
        <v>123</v>
      </c>
      <c r="F13" s="61">
        <v>45295</v>
      </c>
      <c r="G13" s="61">
        <v>35492</v>
      </c>
      <c r="H13" s="61">
        <v>33624</v>
      </c>
      <c r="I13" s="61">
        <v>1340.46</v>
      </c>
      <c r="J13" s="61">
        <v>1868</v>
      </c>
      <c r="K13" s="28">
        <v>3208.46</v>
      </c>
      <c r="L13" s="28">
        <v>3053.8599999999997</v>
      </c>
      <c r="M13" s="28">
        <v>2990.43</v>
      </c>
      <c r="N13" s="28">
        <v>2926.53</v>
      </c>
      <c r="O13" s="28">
        <v>2857.01</v>
      </c>
      <c r="P13" s="28">
        <v>2790.37</v>
      </c>
      <c r="Q13" s="28">
        <v>2723.81</v>
      </c>
      <c r="R13" s="28">
        <v>27496.890000000007</v>
      </c>
      <c r="S13" s="29">
        <f t="shared" si="0"/>
        <v>48047.360000000008</v>
      </c>
      <c r="T13" s="22"/>
      <c r="U13" s="54"/>
      <c r="V13" s="22"/>
      <c r="W13" s="54"/>
      <c r="X13" s="22"/>
      <c r="Y13" s="22"/>
      <c r="Z13" s="22"/>
      <c r="AA13" s="22"/>
    </row>
    <row r="14" spans="1:27" s="23" customFormat="1" ht="79.2">
      <c r="A14" s="26" t="s">
        <v>221</v>
      </c>
      <c r="B14" s="27" t="s">
        <v>13</v>
      </c>
      <c r="C14" s="26" t="s">
        <v>124</v>
      </c>
      <c r="D14" s="27" t="s">
        <v>30</v>
      </c>
      <c r="E14" s="26" t="s">
        <v>25</v>
      </c>
      <c r="F14" s="61">
        <v>773760</v>
      </c>
      <c r="G14" s="61">
        <v>572793</v>
      </c>
      <c r="H14" s="61">
        <v>532597</v>
      </c>
      <c r="I14" s="61">
        <v>19067.45</v>
      </c>
      <c r="J14" s="61">
        <v>40196</v>
      </c>
      <c r="K14" s="28">
        <v>59263.45</v>
      </c>
      <c r="L14" s="28">
        <v>55770.58</v>
      </c>
      <c r="M14" s="28">
        <v>54580.56</v>
      </c>
      <c r="N14" s="28">
        <v>53424.72</v>
      </c>
      <c r="O14" s="28">
        <v>52198.869999999995</v>
      </c>
      <c r="P14" s="28">
        <v>51009.689999999995</v>
      </c>
      <c r="Q14" s="28">
        <v>49822.09</v>
      </c>
      <c r="R14" s="28">
        <v>325697.99999999994</v>
      </c>
      <c r="S14" s="29">
        <f t="shared" si="0"/>
        <v>701767.96</v>
      </c>
      <c r="T14" s="22"/>
      <c r="U14" s="54"/>
      <c r="V14" s="22"/>
      <c r="W14" s="54"/>
      <c r="X14" s="22"/>
      <c r="Y14" s="22"/>
      <c r="Z14" s="22"/>
      <c r="AA14" s="22"/>
    </row>
    <row r="15" spans="1:27" s="23" customFormat="1" ht="92.4">
      <c r="A15" s="26" t="s">
        <v>91</v>
      </c>
      <c r="B15" s="27" t="s">
        <v>13</v>
      </c>
      <c r="C15" s="26" t="s">
        <v>125</v>
      </c>
      <c r="D15" s="27" t="s">
        <v>24</v>
      </c>
      <c r="E15" s="26" t="s">
        <v>25</v>
      </c>
      <c r="F15" s="62">
        <v>139964</v>
      </c>
      <c r="G15" s="61">
        <v>3184</v>
      </c>
      <c r="H15" s="61">
        <v>1592</v>
      </c>
      <c r="I15" s="61">
        <v>100.53999999999999</v>
      </c>
      <c r="J15" s="61">
        <v>1592</v>
      </c>
      <c r="K15" s="28">
        <v>1692.54</v>
      </c>
      <c r="L15" s="28">
        <v>1631.86</v>
      </c>
      <c r="M15" s="28">
        <v>2.6100000000000003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9">
        <f t="shared" si="0"/>
        <v>3327.01</v>
      </c>
      <c r="T15" s="22"/>
      <c r="U15" s="54"/>
      <c r="V15" s="22"/>
      <c r="W15" s="54"/>
      <c r="X15" s="22"/>
      <c r="Y15" s="22"/>
      <c r="Z15" s="22"/>
      <c r="AA15" s="22"/>
    </row>
    <row r="16" spans="1:27" s="23" customFormat="1" ht="66">
      <c r="A16" s="26" t="s">
        <v>92</v>
      </c>
      <c r="B16" s="27" t="s">
        <v>13</v>
      </c>
      <c r="C16" s="26" t="s">
        <v>126</v>
      </c>
      <c r="D16" s="27" t="s">
        <v>127</v>
      </c>
      <c r="E16" s="26" t="s">
        <v>59</v>
      </c>
      <c r="F16" s="62">
        <v>102180</v>
      </c>
      <c r="G16" s="61">
        <v>37054</v>
      </c>
      <c r="H16" s="61">
        <v>20766</v>
      </c>
      <c r="I16" s="61">
        <v>1231.21</v>
      </c>
      <c r="J16" s="61">
        <v>16288</v>
      </c>
      <c r="K16" s="28">
        <v>17519.21</v>
      </c>
      <c r="L16" s="28">
        <v>16828.45</v>
      </c>
      <c r="M16" s="28">
        <v>4570.6099999999997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9">
        <f t="shared" si="0"/>
        <v>38918.270000000004</v>
      </c>
      <c r="T16" s="22"/>
      <c r="U16" s="54"/>
      <c r="V16" s="22"/>
      <c r="W16" s="54"/>
      <c r="X16" s="22"/>
      <c r="Y16" s="22"/>
      <c r="Z16" s="22"/>
      <c r="AA16" s="22"/>
    </row>
    <row r="17" spans="1:27" s="23" customFormat="1" ht="92.4">
      <c r="A17" s="26" t="s">
        <v>93</v>
      </c>
      <c r="B17" s="27" t="s">
        <v>13</v>
      </c>
      <c r="C17" s="26" t="s">
        <v>128</v>
      </c>
      <c r="D17" s="27" t="s">
        <v>129</v>
      </c>
      <c r="E17" s="26" t="s">
        <v>15</v>
      </c>
      <c r="F17" s="62">
        <v>64571</v>
      </c>
      <c r="G17" s="61">
        <v>8417</v>
      </c>
      <c r="H17" s="61">
        <v>6645</v>
      </c>
      <c r="I17" s="61">
        <v>267.84000000000003</v>
      </c>
      <c r="J17" s="61">
        <v>1772</v>
      </c>
      <c r="K17" s="28">
        <v>2039.84</v>
      </c>
      <c r="L17" s="28">
        <v>1960.9699999999998</v>
      </c>
      <c r="M17" s="28">
        <v>1908.07</v>
      </c>
      <c r="N17" s="28">
        <v>1855.7900000000002</v>
      </c>
      <c r="O17" s="28">
        <v>1360.0800000000002</v>
      </c>
      <c r="P17" s="28">
        <v>0</v>
      </c>
      <c r="Q17" s="28">
        <v>0</v>
      </c>
      <c r="R17" s="28">
        <v>0</v>
      </c>
      <c r="S17" s="29">
        <f t="shared" si="0"/>
        <v>9124.75</v>
      </c>
      <c r="T17" s="22"/>
      <c r="U17" s="54"/>
      <c r="V17" s="22"/>
      <c r="W17" s="54"/>
      <c r="X17" s="22"/>
      <c r="Y17" s="22"/>
      <c r="Z17" s="22"/>
      <c r="AA17" s="22"/>
    </row>
    <row r="18" spans="1:27" s="23" customFormat="1" ht="39.6">
      <c r="A18" s="26" t="s">
        <v>94</v>
      </c>
      <c r="B18" s="27" t="s">
        <v>13</v>
      </c>
      <c r="C18" s="26" t="s">
        <v>135</v>
      </c>
      <c r="D18" s="27" t="s">
        <v>16</v>
      </c>
      <c r="E18" s="26" t="s">
        <v>17</v>
      </c>
      <c r="F18" s="61">
        <v>101013</v>
      </c>
      <c r="G18" s="61">
        <v>15372</v>
      </c>
      <c r="H18" s="61">
        <v>14364</v>
      </c>
      <c r="I18" s="61">
        <v>619.24</v>
      </c>
      <c r="J18" s="61">
        <v>1008</v>
      </c>
      <c r="K18" s="28">
        <v>1627.24</v>
      </c>
      <c r="L18" s="28">
        <v>1505.91</v>
      </c>
      <c r="M18" s="28">
        <v>1470.56</v>
      </c>
      <c r="N18" s="28">
        <v>1436.32</v>
      </c>
      <c r="O18" s="28">
        <v>1399.81</v>
      </c>
      <c r="P18" s="28">
        <v>1364.49</v>
      </c>
      <c r="Q18" s="28">
        <v>1329.21</v>
      </c>
      <c r="R18" s="28">
        <v>9621.61</v>
      </c>
      <c r="S18" s="29">
        <f t="shared" si="0"/>
        <v>19755.150000000001</v>
      </c>
      <c r="T18" s="22"/>
      <c r="U18" s="54"/>
      <c r="V18" s="22"/>
      <c r="W18" s="54"/>
      <c r="X18" s="22"/>
      <c r="Y18" s="22"/>
      <c r="Z18" s="22"/>
      <c r="AA18" s="22"/>
    </row>
    <row r="19" spans="1:27" s="23" customFormat="1" ht="39.6">
      <c r="A19" s="26" t="s">
        <v>95</v>
      </c>
      <c r="B19" s="27" t="s">
        <v>13</v>
      </c>
      <c r="C19" s="26" t="s">
        <v>136</v>
      </c>
      <c r="D19" s="27" t="s">
        <v>19</v>
      </c>
      <c r="E19" s="26" t="s">
        <v>17</v>
      </c>
      <c r="F19" s="62">
        <v>43108</v>
      </c>
      <c r="G19" s="61">
        <v>3360</v>
      </c>
      <c r="H19" s="61">
        <v>2720</v>
      </c>
      <c r="I19" s="61">
        <v>122.54</v>
      </c>
      <c r="J19" s="61">
        <v>640</v>
      </c>
      <c r="K19" s="28">
        <v>762.54</v>
      </c>
      <c r="L19" s="28">
        <v>723.24</v>
      </c>
      <c r="M19" s="28">
        <v>702.90</v>
      </c>
      <c r="N19" s="28">
        <v>682.65</v>
      </c>
      <c r="O19" s="28">
        <v>662.21</v>
      </c>
      <c r="P19" s="28">
        <v>163.49</v>
      </c>
      <c r="Q19" s="28">
        <v>0</v>
      </c>
      <c r="R19" s="28">
        <v>0</v>
      </c>
      <c r="S19" s="29">
        <f t="shared" si="0"/>
        <v>3697.0299999999997</v>
      </c>
      <c r="T19" s="22"/>
      <c r="U19" s="54"/>
      <c r="V19" s="22"/>
      <c r="W19" s="54"/>
      <c r="X19" s="22"/>
      <c r="Y19" s="22"/>
      <c r="Z19" s="22"/>
      <c r="AA19" s="22"/>
    </row>
    <row r="20" spans="1:27" s="23" customFormat="1" ht="39.6">
      <c r="A20" s="26" t="s">
        <v>96</v>
      </c>
      <c r="B20" s="27" t="s">
        <v>13</v>
      </c>
      <c r="C20" s="26" t="s">
        <v>137</v>
      </c>
      <c r="D20" s="27" t="s">
        <v>18</v>
      </c>
      <c r="E20" s="26" t="s">
        <v>17</v>
      </c>
      <c r="F20" s="61">
        <v>155864</v>
      </c>
      <c r="G20" s="61">
        <v>18117</v>
      </c>
      <c r="H20" s="61">
        <v>16929</v>
      </c>
      <c r="I20" s="61">
        <v>729.80</v>
      </c>
      <c r="J20" s="61">
        <v>1188</v>
      </c>
      <c r="K20" s="28">
        <v>1917.80</v>
      </c>
      <c r="L20" s="28">
        <v>1774.80</v>
      </c>
      <c r="M20" s="28">
        <v>1733.14</v>
      </c>
      <c r="N20" s="28">
        <v>1692.8200000000002</v>
      </c>
      <c r="O20" s="28">
        <v>1649.7800000000002</v>
      </c>
      <c r="P20" s="28">
        <v>1608.16</v>
      </c>
      <c r="Q20" s="28">
        <v>1566.59</v>
      </c>
      <c r="R20" s="28">
        <v>11339.689999999997</v>
      </c>
      <c r="S20" s="29">
        <f t="shared" si="0"/>
        <v>23282.78</v>
      </c>
      <c r="T20" s="22"/>
      <c r="U20" s="54"/>
      <c r="V20" s="22"/>
      <c r="W20" s="54"/>
      <c r="X20" s="22"/>
      <c r="Y20" s="22"/>
      <c r="Z20" s="22"/>
      <c r="AA20" s="22"/>
    </row>
    <row r="21" spans="1:27" s="23" customFormat="1" ht="39.6">
      <c r="A21" s="26" t="s">
        <v>97</v>
      </c>
      <c r="B21" s="27" t="s">
        <v>13</v>
      </c>
      <c r="C21" s="26" t="s">
        <v>138</v>
      </c>
      <c r="D21" s="27" t="s">
        <v>21</v>
      </c>
      <c r="E21" s="26" t="s">
        <v>17</v>
      </c>
      <c r="F21" s="61">
        <v>89199</v>
      </c>
      <c r="G21" s="61">
        <v>10126</v>
      </c>
      <c r="H21" s="61">
        <v>9462</v>
      </c>
      <c r="I21" s="61">
        <v>407.90</v>
      </c>
      <c r="J21" s="61">
        <v>664</v>
      </c>
      <c r="K21" s="28">
        <v>1071.9000000000001</v>
      </c>
      <c r="L21" s="28">
        <v>991.98</v>
      </c>
      <c r="M21" s="28">
        <v>968.69</v>
      </c>
      <c r="N21" s="28">
        <v>946.1400000000001</v>
      </c>
      <c r="O21" s="28">
        <v>922.10</v>
      </c>
      <c r="P21" s="28">
        <v>898.83</v>
      </c>
      <c r="Q21" s="28">
        <v>875.61</v>
      </c>
      <c r="R21" s="28">
        <v>6338.06</v>
      </c>
      <c r="S21" s="29">
        <f t="shared" si="0"/>
        <v>13013.310000000001</v>
      </c>
      <c r="T21" s="22"/>
      <c r="U21" s="54"/>
      <c r="V21" s="22"/>
      <c r="W21" s="54"/>
      <c r="X21" s="22"/>
      <c r="Y21" s="22"/>
      <c r="Z21" s="22"/>
      <c r="AA21" s="22"/>
    </row>
    <row r="22" spans="1:27" s="23" customFormat="1" ht="39.6">
      <c r="A22" s="26" t="s">
        <v>169</v>
      </c>
      <c r="B22" s="27" t="s">
        <v>13</v>
      </c>
      <c r="C22" s="26" t="s">
        <v>139</v>
      </c>
      <c r="D22" s="27" t="s">
        <v>20</v>
      </c>
      <c r="E22" s="26" t="s">
        <v>17</v>
      </c>
      <c r="F22" s="62">
        <v>66492</v>
      </c>
      <c r="G22" s="61">
        <v>5544</v>
      </c>
      <c r="H22" s="61">
        <v>4488</v>
      </c>
      <c r="I22" s="61">
        <v>202.21</v>
      </c>
      <c r="J22" s="61">
        <v>1056</v>
      </c>
      <c r="K22" s="28">
        <v>1258.21</v>
      </c>
      <c r="L22" s="28">
        <v>1193.3200000000002</v>
      </c>
      <c r="M22" s="28">
        <v>1159.8000000000002</v>
      </c>
      <c r="N22" s="28">
        <v>1126.3800000000001</v>
      </c>
      <c r="O22" s="28">
        <v>1092.6500000000001</v>
      </c>
      <c r="P22" s="28">
        <v>269.74</v>
      </c>
      <c r="Q22" s="28">
        <v>0</v>
      </c>
      <c r="R22" s="28">
        <v>0</v>
      </c>
      <c r="S22" s="29">
        <f t="shared" si="0"/>
        <v>6100.10</v>
      </c>
      <c r="T22" s="22"/>
      <c r="U22" s="54"/>
      <c r="V22" s="22"/>
      <c r="W22" s="54"/>
      <c r="X22" s="22"/>
      <c r="Y22" s="22"/>
      <c r="Z22" s="22"/>
      <c r="AA22" s="22"/>
    </row>
    <row r="23" spans="1:27" s="23" customFormat="1" ht="79.2">
      <c r="A23" s="26" t="s">
        <v>98</v>
      </c>
      <c r="B23" s="27" t="s">
        <v>13</v>
      </c>
      <c r="C23" s="26" t="s">
        <v>140</v>
      </c>
      <c r="D23" s="27" t="s">
        <v>141</v>
      </c>
      <c r="E23" s="26" t="s">
        <v>29</v>
      </c>
      <c r="F23" s="61">
        <v>527173</v>
      </c>
      <c r="G23" s="61">
        <v>316303</v>
      </c>
      <c r="H23" s="61">
        <v>295791</v>
      </c>
      <c r="I23" s="61">
        <v>17204.09</v>
      </c>
      <c r="J23" s="61">
        <v>20512</v>
      </c>
      <c r="K23" s="28">
        <v>37716.089999999997</v>
      </c>
      <c r="L23" s="28">
        <v>34673.880000000005</v>
      </c>
      <c r="M23" s="28">
        <v>33680.589999999997</v>
      </c>
      <c r="N23" s="28">
        <v>32719</v>
      </c>
      <c r="O23" s="28">
        <v>31692.59</v>
      </c>
      <c r="P23" s="28">
        <v>30699.96</v>
      </c>
      <c r="Q23" s="28">
        <v>29708.68</v>
      </c>
      <c r="R23" s="28">
        <v>210886.34999999995</v>
      </c>
      <c r="S23" s="29">
        <f t="shared" si="0"/>
        <v>441777.1399999999</v>
      </c>
      <c r="T23" s="22"/>
      <c r="U23" s="54"/>
      <c r="V23" s="22"/>
      <c r="W23" s="54"/>
      <c r="X23" s="22"/>
      <c r="Y23" s="22"/>
      <c r="Z23" s="22"/>
      <c r="AA23" s="22"/>
    </row>
    <row r="24" spans="1:27" s="23" customFormat="1" ht="52.8">
      <c r="A24" s="26" t="s">
        <v>99</v>
      </c>
      <c r="B24" s="27" t="s">
        <v>13</v>
      </c>
      <c r="C24" s="26" t="s">
        <v>131</v>
      </c>
      <c r="D24" s="27" t="s">
        <v>28</v>
      </c>
      <c r="E24" s="26" t="s">
        <v>23</v>
      </c>
      <c r="F24" s="61">
        <v>50000</v>
      </c>
      <c r="G24" s="61">
        <v>16548</v>
      </c>
      <c r="H24" s="61">
        <v>13396</v>
      </c>
      <c r="I24" s="61">
        <v>558.16</v>
      </c>
      <c r="J24" s="61">
        <v>3152</v>
      </c>
      <c r="K24" s="28">
        <v>3710.16</v>
      </c>
      <c r="L24" s="28">
        <v>3553.41</v>
      </c>
      <c r="M24" s="28">
        <v>3455.3399999999997</v>
      </c>
      <c r="N24" s="28">
        <v>3357.70</v>
      </c>
      <c r="O24" s="28">
        <v>3259.11</v>
      </c>
      <c r="P24" s="28">
        <v>800.89</v>
      </c>
      <c r="Q24" s="28">
        <v>0</v>
      </c>
      <c r="R24" s="28">
        <v>0</v>
      </c>
      <c r="S24" s="29">
        <f t="shared" si="0"/>
        <v>18136.61</v>
      </c>
      <c r="T24" s="22"/>
      <c r="U24" s="54"/>
      <c r="V24" s="22"/>
      <c r="W24" s="54"/>
      <c r="X24" s="22"/>
      <c r="Y24" s="22"/>
      <c r="Z24" s="22"/>
      <c r="AA24" s="22"/>
    </row>
    <row r="25" spans="1:27" s="23" customFormat="1" ht="52.8">
      <c r="A25" s="26" t="s">
        <v>100</v>
      </c>
      <c r="B25" s="27" t="s">
        <v>13</v>
      </c>
      <c r="C25" s="26" t="s">
        <v>130</v>
      </c>
      <c r="D25" s="27" t="s">
        <v>22</v>
      </c>
      <c r="E25" s="26" t="s">
        <v>23</v>
      </c>
      <c r="F25" s="61">
        <v>50000</v>
      </c>
      <c r="G25" s="61">
        <v>31836</v>
      </c>
      <c r="H25" s="61">
        <v>25772</v>
      </c>
      <c r="I25" s="61">
        <v>1073.83</v>
      </c>
      <c r="J25" s="61">
        <v>6064</v>
      </c>
      <c r="K25" s="28">
        <v>7137.83</v>
      </c>
      <c r="L25" s="28">
        <v>6836.2300000000005</v>
      </c>
      <c r="M25" s="28">
        <v>6647.58</v>
      </c>
      <c r="N25" s="28">
        <v>6459.7199999999993</v>
      </c>
      <c r="O25" s="28">
        <v>6270.06</v>
      </c>
      <c r="P25" s="28">
        <v>1540.79</v>
      </c>
      <c r="Q25" s="28">
        <v>0</v>
      </c>
      <c r="R25" s="28">
        <v>0</v>
      </c>
      <c r="S25" s="29">
        <f t="shared" si="0"/>
        <v>34892.21</v>
      </c>
      <c r="T25" s="22"/>
      <c r="U25" s="54"/>
      <c r="V25" s="22"/>
      <c r="W25" s="54"/>
      <c r="X25" s="22"/>
      <c r="Y25" s="22"/>
      <c r="Z25" s="22"/>
      <c r="AA25" s="22"/>
    </row>
    <row r="26" spans="1:27" s="23" customFormat="1" ht="66">
      <c r="A26" s="26" t="s">
        <v>101</v>
      </c>
      <c r="B26" s="27" t="s">
        <v>13</v>
      </c>
      <c r="C26" s="26" t="s">
        <v>142</v>
      </c>
      <c r="D26" s="27" t="s">
        <v>27</v>
      </c>
      <c r="E26" s="26" t="s">
        <v>26</v>
      </c>
      <c r="F26" s="61">
        <v>33200</v>
      </c>
      <c r="G26" s="61">
        <v>668</v>
      </c>
      <c r="H26" s="61">
        <v>0</v>
      </c>
      <c r="I26" s="61">
        <v>2.54</v>
      </c>
      <c r="J26" s="61">
        <v>668</v>
      </c>
      <c r="K26" s="28">
        <v>670.54</v>
      </c>
      <c r="L26" s="28">
        <v>0</v>
      </c>
      <c r="M26" s="28">
        <v>0</v>
      </c>
      <c r="N26" s="28">
        <v>0</v>
      </c>
      <c r="O26" s="28">
        <v>0</v>
      </c>
      <c r="P26" s="28"/>
      <c r="Q26" s="28">
        <v>0</v>
      </c>
      <c r="R26" s="28"/>
      <c r="S26" s="29">
        <f t="shared" si="0"/>
        <v>670.54</v>
      </c>
      <c r="T26" s="22"/>
      <c r="U26" s="54"/>
      <c r="V26" s="22"/>
      <c r="W26" s="54"/>
      <c r="X26" s="22"/>
      <c r="Y26" s="22"/>
      <c r="Z26" s="22"/>
      <c r="AA26" s="22"/>
    </row>
    <row r="27" spans="1:27" s="23" customFormat="1" ht="52.8">
      <c r="A27" s="26" t="s">
        <v>102</v>
      </c>
      <c r="B27" s="27" t="s">
        <v>13</v>
      </c>
      <c r="C27" s="26" t="s">
        <v>133</v>
      </c>
      <c r="D27" s="27" t="s">
        <v>132</v>
      </c>
      <c r="E27" s="26" t="s">
        <v>43</v>
      </c>
      <c r="F27" s="61">
        <v>587122</v>
      </c>
      <c r="G27" s="61">
        <v>62775</v>
      </c>
      <c r="H27" s="61">
        <v>59675</v>
      </c>
      <c r="I27" s="61">
        <v>2419.2199999999998</v>
      </c>
      <c r="J27" s="61">
        <v>3100</v>
      </c>
      <c r="K27" s="28">
        <v>5519.2199999999993</v>
      </c>
      <c r="L27" s="28">
        <v>5218.7599999999993</v>
      </c>
      <c r="M27" s="28">
        <v>5107.74</v>
      </c>
      <c r="N27" s="28">
        <v>5001.72</v>
      </c>
      <c r="O27" s="28">
        <v>4885.51</v>
      </c>
      <c r="P27" s="28">
        <v>4774.59</v>
      </c>
      <c r="Q27" s="28">
        <v>4663.7999999999993</v>
      </c>
      <c r="R27" s="28">
        <v>51331.210000000014</v>
      </c>
      <c r="S27" s="29">
        <f t="shared" si="0"/>
        <v>86502.550000000017</v>
      </c>
      <c r="T27" s="22"/>
      <c r="U27" s="54"/>
      <c r="V27" s="22"/>
      <c r="W27" s="54"/>
      <c r="X27" s="22"/>
      <c r="Y27" s="22"/>
      <c r="Z27" s="22"/>
      <c r="AA27" s="22"/>
    </row>
    <row r="28" spans="1:27" s="23" customFormat="1" ht="79.2">
      <c r="A28" s="26" t="s">
        <v>103</v>
      </c>
      <c r="B28" s="27" t="s">
        <v>13</v>
      </c>
      <c r="C28" s="26" t="s">
        <v>134</v>
      </c>
      <c r="D28" s="27" t="s">
        <v>33</v>
      </c>
      <c r="E28" s="26" t="s">
        <v>34</v>
      </c>
      <c r="F28" s="61">
        <v>2576602</v>
      </c>
      <c r="G28" s="61">
        <v>2345031</v>
      </c>
      <c r="H28" s="61">
        <v>2229227</v>
      </c>
      <c r="I28" s="61">
        <v>97357.65</v>
      </c>
      <c r="J28" s="61">
        <v>115804</v>
      </c>
      <c r="K28" s="28">
        <v>213161.65</v>
      </c>
      <c r="L28" s="28">
        <v>196970.72</v>
      </c>
      <c r="M28" s="28">
        <v>192717.46999999997</v>
      </c>
      <c r="N28" s="28">
        <v>188656.37</v>
      </c>
      <c r="O28" s="28">
        <v>184205.17</v>
      </c>
      <c r="P28" s="28">
        <v>179954.84999999998</v>
      </c>
      <c r="Q28" s="28">
        <v>175710.34000000003</v>
      </c>
      <c r="R28" s="28">
        <v>1927392.5099999995</v>
      </c>
      <c r="S28" s="29">
        <f t="shared" si="0"/>
        <v>3258769.0799999996</v>
      </c>
      <c r="T28" s="22"/>
      <c r="U28" s="54"/>
      <c r="V28" s="22"/>
      <c r="W28" s="54"/>
      <c r="X28" s="22"/>
      <c r="Y28" s="22"/>
      <c r="Z28" s="22"/>
      <c r="AA28" s="22"/>
    </row>
    <row r="29" spans="1:27" s="23" customFormat="1" ht="105.6">
      <c r="A29" s="26" t="s">
        <v>104</v>
      </c>
      <c r="B29" s="27" t="s">
        <v>13</v>
      </c>
      <c r="C29" s="26" t="s">
        <v>143</v>
      </c>
      <c r="D29" s="27" t="s">
        <v>62</v>
      </c>
      <c r="E29" s="26" t="s">
        <v>63</v>
      </c>
      <c r="F29" s="61">
        <v>134433</v>
      </c>
      <c r="G29" s="61">
        <v>84272</v>
      </c>
      <c r="H29" s="61">
        <v>69616</v>
      </c>
      <c r="I29" s="61">
        <v>2999.3700000000003</v>
      </c>
      <c r="J29" s="61">
        <v>14656</v>
      </c>
      <c r="K29" s="28">
        <v>17655.37</v>
      </c>
      <c r="L29" s="28">
        <v>16765.87</v>
      </c>
      <c r="M29" s="28">
        <v>16306.539999999997</v>
      </c>
      <c r="N29" s="28">
        <v>15849.75</v>
      </c>
      <c r="O29" s="28">
        <v>15387.28</v>
      </c>
      <c r="P29" s="28">
        <v>11254.529999999999</v>
      </c>
      <c r="Q29" s="28">
        <v>0</v>
      </c>
      <c r="R29" s="28">
        <v>0</v>
      </c>
      <c r="S29" s="29">
        <f t="shared" si="0"/>
        <v>93219.34</v>
      </c>
      <c r="T29" s="22"/>
      <c r="U29" s="54"/>
      <c r="V29" s="22"/>
      <c r="W29" s="54"/>
      <c r="X29" s="22"/>
      <c r="Y29" s="22"/>
      <c r="Z29" s="22"/>
      <c r="AA29" s="22"/>
    </row>
    <row r="30" spans="1:27" s="23" customFormat="1" ht="52.8">
      <c r="A30" s="26" t="s">
        <v>105</v>
      </c>
      <c r="B30" s="27" t="s">
        <v>13</v>
      </c>
      <c r="C30" s="26" t="s">
        <v>144</v>
      </c>
      <c r="D30" s="27" t="s">
        <v>145</v>
      </c>
      <c r="E30" s="26" t="s">
        <v>55</v>
      </c>
      <c r="F30" s="61">
        <v>289782</v>
      </c>
      <c r="G30" s="61">
        <v>264195</v>
      </c>
      <c r="H30" s="61">
        <v>253935</v>
      </c>
      <c r="I30" s="61">
        <v>9444</v>
      </c>
      <c r="J30" s="61">
        <v>10260</v>
      </c>
      <c r="K30" s="28">
        <v>19704</v>
      </c>
      <c r="L30" s="28">
        <v>18378.629999999997</v>
      </c>
      <c r="M30" s="28">
        <v>18048.32</v>
      </c>
      <c r="N30" s="28">
        <v>17737.920000000002</v>
      </c>
      <c r="O30" s="28">
        <v>17387.260000000002</v>
      </c>
      <c r="P30" s="28">
        <v>17057.21</v>
      </c>
      <c r="Q30" s="28">
        <v>16727.60</v>
      </c>
      <c r="R30" s="28">
        <v>252587.00999999995</v>
      </c>
      <c r="S30" s="29">
        <f t="shared" si="0"/>
        <v>377627.94999999995</v>
      </c>
      <c r="T30" s="22"/>
      <c r="U30" s="54"/>
      <c r="V30" s="22"/>
      <c r="W30" s="54"/>
      <c r="X30" s="22"/>
      <c r="Y30" s="22"/>
      <c r="Z30" s="22"/>
      <c r="AA30" s="22"/>
    </row>
    <row r="31" spans="1:27" s="23" customFormat="1" ht="52.8">
      <c r="A31" s="26" t="s">
        <v>106</v>
      </c>
      <c r="B31" s="27" t="s">
        <v>13</v>
      </c>
      <c r="C31" s="26" t="s">
        <v>146</v>
      </c>
      <c r="D31" s="27" t="s">
        <v>53</v>
      </c>
      <c r="E31" s="26" t="s">
        <v>54</v>
      </c>
      <c r="F31" s="61">
        <v>149659</v>
      </c>
      <c r="G31" s="61">
        <v>137711</v>
      </c>
      <c r="H31" s="61">
        <v>132363</v>
      </c>
      <c r="I31" s="61">
        <v>5231.2900000000009</v>
      </c>
      <c r="J31" s="61">
        <v>5348</v>
      </c>
      <c r="K31" s="28">
        <v>10579.29</v>
      </c>
      <c r="L31" s="28">
        <v>9992.5400000000009</v>
      </c>
      <c r="M31" s="28">
        <v>9791.4600000000009</v>
      </c>
      <c r="N31" s="28">
        <v>9614.3799999999992</v>
      </c>
      <c r="O31" s="28">
        <v>9414.33</v>
      </c>
      <c r="P31" s="28">
        <v>9226.02</v>
      </c>
      <c r="Q31" s="28">
        <v>9037.9599999999991</v>
      </c>
      <c r="R31" s="28">
        <v>134631.53000000003</v>
      </c>
      <c r="S31" s="29">
        <f t="shared" si="0"/>
        <v>202287.51000000004</v>
      </c>
      <c r="T31" s="22"/>
      <c r="U31" s="54"/>
      <c r="V31" s="22"/>
      <c r="W31" s="54"/>
      <c r="X31" s="22"/>
      <c r="Y31" s="22"/>
      <c r="Z31" s="22"/>
      <c r="AA31" s="22"/>
    </row>
    <row r="32" spans="1:27" s="23" customFormat="1" ht="79.2">
      <c r="A32" s="26" t="s">
        <v>107</v>
      </c>
      <c r="B32" s="27" t="s">
        <v>13</v>
      </c>
      <c r="C32" s="26" t="s">
        <v>147</v>
      </c>
      <c r="D32" s="27" t="s">
        <v>31</v>
      </c>
      <c r="E32" s="26" t="s">
        <v>32</v>
      </c>
      <c r="F32" s="62">
        <v>56661</v>
      </c>
      <c r="G32" s="61">
        <v>38717</v>
      </c>
      <c r="H32" s="61">
        <v>30741</v>
      </c>
      <c r="I32" s="61">
        <v>95</v>
      </c>
      <c r="J32" s="61">
        <v>7976</v>
      </c>
      <c r="K32" s="28">
        <v>8071</v>
      </c>
      <c r="L32" s="28">
        <v>8050.8099999999995</v>
      </c>
      <c r="M32" s="28">
        <v>8030.58</v>
      </c>
      <c r="N32" s="28">
        <v>8010.42</v>
      </c>
      <c r="O32" s="28">
        <v>6827.14</v>
      </c>
      <c r="P32" s="28">
        <v>0.46</v>
      </c>
      <c r="Q32" s="28">
        <v>0</v>
      </c>
      <c r="R32" s="28">
        <v>0</v>
      </c>
      <c r="S32" s="29">
        <f t="shared" si="0"/>
        <v>38990.409999999996</v>
      </c>
      <c r="T32" s="22"/>
      <c r="U32" s="54"/>
      <c r="V32" s="22"/>
      <c r="W32" s="54"/>
      <c r="X32" s="22"/>
      <c r="Y32" s="22"/>
      <c r="Z32" s="22"/>
      <c r="AA32" s="22"/>
    </row>
    <row r="33" spans="1:27" s="23" customFormat="1" ht="66">
      <c r="A33" s="26" t="s">
        <v>108</v>
      </c>
      <c r="B33" s="27" t="s">
        <v>13</v>
      </c>
      <c r="C33" s="26" t="s">
        <v>148</v>
      </c>
      <c r="D33" s="27" t="s">
        <v>49</v>
      </c>
      <c r="E33" s="26" t="s">
        <v>50</v>
      </c>
      <c r="F33" s="61">
        <v>79115</v>
      </c>
      <c r="G33" s="61">
        <v>51336</v>
      </c>
      <c r="H33" s="61">
        <v>42780</v>
      </c>
      <c r="I33" s="61">
        <v>1616.7099999999998</v>
      </c>
      <c r="J33" s="61">
        <v>8556</v>
      </c>
      <c r="K33" s="28">
        <v>10172.709999999999</v>
      </c>
      <c r="L33" s="28">
        <v>9834.99</v>
      </c>
      <c r="M33" s="28">
        <v>9573.2200000000012</v>
      </c>
      <c r="N33" s="28">
        <v>9310.17</v>
      </c>
      <c r="O33" s="28">
        <v>9043.50</v>
      </c>
      <c r="P33" s="28">
        <v>8779.01</v>
      </c>
      <c r="Q33" s="28">
        <v>3.62</v>
      </c>
      <c r="R33" s="28">
        <v>0</v>
      </c>
      <c r="S33" s="29">
        <f t="shared" si="0"/>
        <v>56717.22</v>
      </c>
      <c r="T33" s="22"/>
      <c r="U33" s="54"/>
      <c r="V33" s="22"/>
      <c r="W33" s="54"/>
      <c r="X33" s="22"/>
      <c r="Y33" s="22"/>
      <c r="Z33" s="22"/>
      <c r="AA33" s="22"/>
    </row>
    <row r="34" spans="1:27" s="23" customFormat="1" ht="118.8">
      <c r="A34" s="26" t="s">
        <v>109</v>
      </c>
      <c r="B34" s="27" t="s">
        <v>13</v>
      </c>
      <c r="C34" s="26" t="s">
        <v>176</v>
      </c>
      <c r="D34" s="27" t="s">
        <v>216</v>
      </c>
      <c r="E34" s="26" t="s">
        <v>64</v>
      </c>
      <c r="F34" s="61">
        <v>53486</v>
      </c>
      <c r="G34" s="61">
        <v>40526</v>
      </c>
      <c r="H34" s="61">
        <v>34936.36</v>
      </c>
      <c r="I34" s="61">
        <v>1406.67</v>
      </c>
      <c r="J34" s="61">
        <v>5589.64</v>
      </c>
      <c r="K34" s="28">
        <v>6996.31</v>
      </c>
      <c r="L34" s="28">
        <v>6600.8799999999992</v>
      </c>
      <c r="M34" s="28">
        <v>6402.32</v>
      </c>
      <c r="N34" s="28">
        <v>6205.13</v>
      </c>
      <c r="O34" s="28">
        <v>6004.96</v>
      </c>
      <c r="P34" s="28">
        <v>5806.55</v>
      </c>
      <c r="Q34" s="28">
        <v>1431.50</v>
      </c>
      <c r="R34" s="28">
        <v>0</v>
      </c>
      <c r="S34" s="29">
        <f t="shared" si="0"/>
        <v>39447.65</v>
      </c>
      <c r="T34" s="22"/>
      <c r="U34" s="54"/>
      <c r="V34" s="22"/>
      <c r="W34" s="54"/>
      <c r="X34" s="22"/>
      <c r="Y34" s="22"/>
      <c r="Z34" s="22"/>
      <c r="AA34" s="22"/>
    </row>
    <row r="35" spans="1:27" s="23" customFormat="1" ht="118.8">
      <c r="A35" s="26" t="s">
        <v>110</v>
      </c>
      <c r="B35" s="27" t="s">
        <v>13</v>
      </c>
      <c r="C35" s="26" t="s">
        <v>177</v>
      </c>
      <c r="D35" s="27" t="s">
        <v>215</v>
      </c>
      <c r="E35" s="26" t="s">
        <v>64</v>
      </c>
      <c r="F35" s="61">
        <v>16366</v>
      </c>
      <c r="G35" s="61">
        <v>12400</v>
      </c>
      <c r="H35" s="61">
        <v>10416</v>
      </c>
      <c r="I35" s="61">
        <v>421.29</v>
      </c>
      <c r="J35" s="61">
        <v>1984</v>
      </c>
      <c r="K35" s="28">
        <v>2405.29</v>
      </c>
      <c r="L35" s="28">
        <v>2281.39</v>
      </c>
      <c r="M35" s="28">
        <v>2223.0299999999997</v>
      </c>
      <c r="N35" s="28">
        <v>2165.04</v>
      </c>
      <c r="O35" s="28">
        <v>2106.16</v>
      </c>
      <c r="P35" s="28">
        <v>2047.7999999999997</v>
      </c>
      <c r="Q35" s="28">
        <v>506</v>
      </c>
      <c r="R35" s="28">
        <v>0</v>
      </c>
      <c r="S35" s="29">
        <f t="shared" si="0"/>
        <v>13734.71</v>
      </c>
      <c r="T35" s="22"/>
      <c r="U35" s="54"/>
      <c r="V35" s="22"/>
      <c r="W35" s="54"/>
      <c r="X35" s="22"/>
      <c r="Y35" s="22"/>
      <c r="Z35" s="22"/>
      <c r="AA35" s="22"/>
    </row>
    <row r="36" spans="1:27" s="23" customFormat="1" ht="39.6">
      <c r="A36" s="26" t="s">
        <v>111</v>
      </c>
      <c r="B36" s="27" t="s">
        <v>13</v>
      </c>
      <c r="C36" s="26" t="s">
        <v>150</v>
      </c>
      <c r="D36" s="27" t="s">
        <v>151</v>
      </c>
      <c r="E36" s="26" t="s">
        <v>36</v>
      </c>
      <c r="F36" s="61">
        <v>80184</v>
      </c>
      <c r="G36" s="61">
        <v>54886</v>
      </c>
      <c r="H36" s="61">
        <v>46442</v>
      </c>
      <c r="I36" s="61">
        <v>1931.7099999999998</v>
      </c>
      <c r="J36" s="61">
        <v>8444</v>
      </c>
      <c r="K36" s="28">
        <v>10375.709999999999</v>
      </c>
      <c r="L36" s="28">
        <v>9755.869999999999</v>
      </c>
      <c r="M36" s="28">
        <v>9510.34</v>
      </c>
      <c r="N36" s="28">
        <v>9266.64</v>
      </c>
      <c r="O36" s="28">
        <v>9018.93</v>
      </c>
      <c r="P36" s="28">
        <v>8773.5499999999993</v>
      </c>
      <c r="Q36" s="28">
        <v>4297.96</v>
      </c>
      <c r="R36" s="28">
        <v>0</v>
      </c>
      <c r="S36" s="29">
        <f t="shared" si="0"/>
        <v>60998.999999999993</v>
      </c>
      <c r="T36" s="22"/>
      <c r="U36" s="54"/>
      <c r="V36" s="22"/>
      <c r="W36" s="54"/>
      <c r="X36" s="22"/>
      <c r="Y36" s="22"/>
      <c r="Z36" s="22"/>
      <c r="AA36" s="22"/>
    </row>
    <row r="37" spans="1:27" s="23" customFormat="1" ht="52.8">
      <c r="A37" s="26" t="s">
        <v>112</v>
      </c>
      <c r="B37" s="27" t="s">
        <v>13</v>
      </c>
      <c r="C37" s="26" t="s">
        <v>152</v>
      </c>
      <c r="D37" s="27" t="s">
        <v>42</v>
      </c>
      <c r="E37" s="26" t="s">
        <v>38</v>
      </c>
      <c r="F37" s="61">
        <v>400000</v>
      </c>
      <c r="G37" s="61">
        <v>273702</v>
      </c>
      <c r="H37" s="61">
        <v>231594</v>
      </c>
      <c r="I37" s="61">
        <v>9519.14</v>
      </c>
      <c r="J37" s="61">
        <v>42108</v>
      </c>
      <c r="K37" s="28">
        <v>51627.14</v>
      </c>
      <c r="L37" s="28">
        <v>48604.299999999996</v>
      </c>
      <c r="M37" s="28">
        <v>47388.41</v>
      </c>
      <c r="N37" s="28">
        <v>46181.71</v>
      </c>
      <c r="O37" s="28">
        <v>44955.03</v>
      </c>
      <c r="P37" s="28">
        <v>43739.979999999996</v>
      </c>
      <c r="Q37" s="28">
        <v>21430.16</v>
      </c>
      <c r="R37" s="28">
        <v>0</v>
      </c>
      <c r="S37" s="29">
        <f t="shared" si="0"/>
        <v>303926.73</v>
      </c>
      <c r="T37" s="22"/>
      <c r="U37" s="54"/>
      <c r="V37" s="22"/>
      <c r="W37" s="54"/>
      <c r="X37" s="22"/>
      <c r="Y37" s="22"/>
      <c r="Z37" s="22"/>
      <c r="AA37" s="22"/>
    </row>
    <row r="38" spans="1:27" s="23" customFormat="1" ht="39.6">
      <c r="A38" s="26" t="s">
        <v>170</v>
      </c>
      <c r="B38" s="27" t="s">
        <v>13</v>
      </c>
      <c r="C38" s="26" t="s">
        <v>154</v>
      </c>
      <c r="D38" s="27" t="s">
        <v>214</v>
      </c>
      <c r="E38" s="26" t="s">
        <v>153</v>
      </c>
      <c r="F38" s="61">
        <v>2798009</v>
      </c>
      <c r="G38" s="61">
        <v>2066388</v>
      </c>
      <c r="H38" s="61">
        <v>1916152</v>
      </c>
      <c r="I38" s="61">
        <v>73473.20</v>
      </c>
      <c r="J38" s="61">
        <v>150236</v>
      </c>
      <c r="K38" s="28">
        <v>223709.20</v>
      </c>
      <c r="L38" s="28">
        <v>185779.65</v>
      </c>
      <c r="M38" s="28">
        <v>169945.86</v>
      </c>
      <c r="N38" s="28">
        <v>162716.69</v>
      </c>
      <c r="O38" s="28">
        <v>159210.44</v>
      </c>
      <c r="P38" s="28">
        <v>155845.76999999999</v>
      </c>
      <c r="Q38" s="28">
        <v>152485.69</v>
      </c>
      <c r="R38" s="28">
        <v>1453431.0999999999</v>
      </c>
      <c r="S38" s="29">
        <f t="shared" si="0"/>
        <v>2663124.3999999994</v>
      </c>
      <c r="T38" s="22"/>
      <c r="U38" s="54"/>
      <c r="V38" s="22"/>
      <c r="W38" s="54"/>
      <c r="X38" s="22"/>
      <c r="Y38" s="22"/>
      <c r="Z38" s="22"/>
      <c r="AA38" s="22"/>
    </row>
    <row r="39" spans="1:27" s="23" customFormat="1" ht="92.4">
      <c r="A39" s="26" t="s">
        <v>113</v>
      </c>
      <c r="B39" s="27" t="s">
        <v>13</v>
      </c>
      <c r="C39" s="26" t="s">
        <v>155</v>
      </c>
      <c r="D39" s="27" t="s">
        <v>35</v>
      </c>
      <c r="E39" s="26" t="s">
        <v>44</v>
      </c>
      <c r="F39" s="61">
        <v>90305</v>
      </c>
      <c r="G39" s="61">
        <v>83592</v>
      </c>
      <c r="H39" s="61">
        <v>79704</v>
      </c>
      <c r="I39" s="61">
        <v>3262.3999999999996</v>
      </c>
      <c r="J39" s="61">
        <v>3888</v>
      </c>
      <c r="K39" s="28">
        <v>7150.40</v>
      </c>
      <c r="L39" s="28">
        <v>6371.19</v>
      </c>
      <c r="M39" s="28">
        <v>6249.05</v>
      </c>
      <c r="N39" s="28">
        <v>6132.87</v>
      </c>
      <c r="O39" s="28">
        <v>6004.63</v>
      </c>
      <c r="P39" s="28">
        <v>5882.58</v>
      </c>
      <c r="Q39" s="28">
        <v>5760.7100000000009</v>
      </c>
      <c r="R39" s="28">
        <v>69830.909999999989</v>
      </c>
      <c r="S39" s="29">
        <f t="shared" si="0"/>
        <v>113382.34</v>
      </c>
      <c r="T39" s="22"/>
      <c r="U39" s="54"/>
      <c r="V39" s="22"/>
      <c r="W39" s="54"/>
      <c r="X39" s="22"/>
      <c r="Y39" s="22"/>
      <c r="Z39" s="22"/>
      <c r="AA39" s="22"/>
    </row>
    <row r="40" spans="1:27" s="23" customFormat="1" ht="66">
      <c r="A40" s="26" t="s">
        <v>114</v>
      </c>
      <c r="B40" s="27" t="s">
        <v>13</v>
      </c>
      <c r="C40" s="26" t="s">
        <v>156</v>
      </c>
      <c r="D40" s="27" t="s">
        <v>213</v>
      </c>
      <c r="E40" s="26" t="s">
        <v>44</v>
      </c>
      <c r="F40" s="61">
        <v>84774</v>
      </c>
      <c r="G40" s="61">
        <v>68448</v>
      </c>
      <c r="H40" s="61">
        <v>62496</v>
      </c>
      <c r="I40" s="61">
        <v>2550.63</v>
      </c>
      <c r="J40" s="61">
        <v>5952</v>
      </c>
      <c r="K40" s="28">
        <v>8502.630000000001</v>
      </c>
      <c r="L40" s="28">
        <v>7787.05</v>
      </c>
      <c r="M40" s="28">
        <v>7609.58</v>
      </c>
      <c r="N40" s="28">
        <v>7435.8499999999995</v>
      </c>
      <c r="O40" s="28">
        <v>7254.37</v>
      </c>
      <c r="P40" s="28">
        <v>7077</v>
      </c>
      <c r="Q40" s="28">
        <v>6899.8899999999994</v>
      </c>
      <c r="R40" s="28">
        <v>28862.639999999996</v>
      </c>
      <c r="S40" s="29">
        <f t="shared" si="0"/>
        <v>81429.009999999995</v>
      </c>
      <c r="T40" s="22"/>
      <c r="U40" s="54"/>
      <c r="V40" s="22"/>
      <c r="W40" s="54"/>
      <c r="X40" s="22"/>
      <c r="Y40" s="22"/>
      <c r="Z40" s="22"/>
      <c r="AA40" s="22"/>
    </row>
    <row r="41" spans="1:27" s="23" customFormat="1" ht="39.6">
      <c r="A41" s="26" t="s">
        <v>115</v>
      </c>
      <c r="B41" s="27" t="s">
        <v>13</v>
      </c>
      <c r="C41" s="26" t="s">
        <v>157</v>
      </c>
      <c r="D41" s="27" t="s">
        <v>158</v>
      </c>
      <c r="E41" s="26" t="s">
        <v>39</v>
      </c>
      <c r="F41" s="61">
        <v>551413</v>
      </c>
      <c r="G41" s="61">
        <v>289713</v>
      </c>
      <c r="H41" s="61">
        <v>246982.52</v>
      </c>
      <c r="I41" s="61">
        <v>10445.34</v>
      </c>
      <c r="J41" s="61">
        <v>42730.48</v>
      </c>
      <c r="K41" s="28">
        <v>53175.820000000007</v>
      </c>
      <c r="L41" s="28">
        <v>49843.600000000006</v>
      </c>
      <c r="M41" s="28">
        <v>48578.51</v>
      </c>
      <c r="N41" s="28">
        <v>45069.16</v>
      </c>
      <c r="O41" s="28">
        <v>28974.11</v>
      </c>
      <c r="P41" s="28">
        <v>28195.80</v>
      </c>
      <c r="Q41" s="28">
        <v>27442.809999999998</v>
      </c>
      <c r="R41" s="28">
        <v>46241.58</v>
      </c>
      <c r="S41" s="29">
        <f t="shared" si="0"/>
        <v>327521.39</v>
      </c>
      <c r="T41" s="22"/>
      <c r="U41" s="54"/>
      <c r="V41" s="22"/>
      <c r="W41" s="54"/>
      <c r="X41" s="22"/>
      <c r="Y41" s="22"/>
      <c r="Z41" s="22"/>
      <c r="AA41" s="22"/>
    </row>
    <row r="42" spans="1:27" s="23" customFormat="1" ht="39.6">
      <c r="A42" s="26" t="s">
        <v>178</v>
      </c>
      <c r="B42" s="27" t="s">
        <v>13</v>
      </c>
      <c r="C42" s="26" t="s">
        <v>159</v>
      </c>
      <c r="D42" s="27" t="s">
        <v>40</v>
      </c>
      <c r="E42" s="26" t="s">
        <v>41</v>
      </c>
      <c r="F42" s="61">
        <v>2441499</v>
      </c>
      <c r="G42" s="61">
        <v>1444550</v>
      </c>
      <c r="H42" s="61">
        <v>1253890</v>
      </c>
      <c r="I42" s="61">
        <v>55141.91</v>
      </c>
      <c r="J42" s="61">
        <v>190660</v>
      </c>
      <c r="K42" s="28">
        <v>245801.91</v>
      </c>
      <c r="L42" s="28">
        <v>216985.70</v>
      </c>
      <c r="M42" s="28">
        <v>194822.96999999997</v>
      </c>
      <c r="N42" s="28">
        <v>174052.96</v>
      </c>
      <c r="O42" s="28">
        <v>169438.49</v>
      </c>
      <c r="P42" s="28">
        <v>164927.77000000002</v>
      </c>
      <c r="Q42" s="28">
        <v>160470.88</v>
      </c>
      <c r="R42" s="28">
        <v>346559.35000000003</v>
      </c>
      <c r="S42" s="29">
        <f t="shared" si="0"/>
        <v>1673060.0299999998</v>
      </c>
      <c r="T42" s="22"/>
      <c r="U42" s="54"/>
      <c r="V42" s="22"/>
      <c r="W42" s="54"/>
      <c r="X42" s="22"/>
      <c r="Y42" s="22"/>
      <c r="Z42" s="22"/>
      <c r="AA42" s="22"/>
    </row>
    <row r="43" spans="1:27" s="23" customFormat="1" ht="39.6">
      <c r="A43" s="26" t="s">
        <v>179</v>
      </c>
      <c r="B43" s="27" t="s">
        <v>13</v>
      </c>
      <c r="C43" s="26" t="s">
        <v>160</v>
      </c>
      <c r="D43" s="27" t="s">
        <v>60</v>
      </c>
      <c r="E43" s="26" t="s">
        <v>61</v>
      </c>
      <c r="F43" s="61">
        <v>40451</v>
      </c>
      <c r="G43" s="61">
        <v>31687</v>
      </c>
      <c r="H43" s="61">
        <v>26675</v>
      </c>
      <c r="I43" s="61">
        <v>1160.1500000000001</v>
      </c>
      <c r="J43" s="61">
        <v>5012</v>
      </c>
      <c r="K43" s="28">
        <v>6172.15</v>
      </c>
      <c r="L43" s="28">
        <v>5772.6799999999994</v>
      </c>
      <c r="M43" s="28">
        <v>5625.41</v>
      </c>
      <c r="N43" s="28">
        <v>5479.18</v>
      </c>
      <c r="O43" s="28">
        <v>5330.67</v>
      </c>
      <c r="P43" s="28">
        <v>5183.5399999999991</v>
      </c>
      <c r="Q43" s="28">
        <v>1648.38</v>
      </c>
      <c r="R43" s="28">
        <v>0</v>
      </c>
      <c r="S43" s="29">
        <f t="shared" si="0"/>
        <v>35212.009999999995</v>
      </c>
      <c r="T43" s="22"/>
      <c r="U43" s="54"/>
      <c r="V43" s="22"/>
      <c r="W43" s="54"/>
      <c r="X43" s="22"/>
      <c r="Y43" s="22"/>
      <c r="Z43" s="22"/>
      <c r="AA43" s="22"/>
    </row>
    <row r="44" spans="1:27" s="23" customFormat="1" ht="66">
      <c r="A44" s="26" t="s">
        <v>180</v>
      </c>
      <c r="B44" s="27" t="s">
        <v>13</v>
      </c>
      <c r="C44" s="26" t="s">
        <v>161</v>
      </c>
      <c r="D44" s="27" t="s">
        <v>57</v>
      </c>
      <c r="E44" s="26" t="s">
        <v>58</v>
      </c>
      <c r="F44" s="61">
        <v>719451</v>
      </c>
      <c r="G44" s="61">
        <v>494450</v>
      </c>
      <c r="H44" s="61">
        <v>404550</v>
      </c>
      <c r="I44" s="61">
        <v>17777.22</v>
      </c>
      <c r="J44" s="61">
        <v>89900</v>
      </c>
      <c r="K44" s="28">
        <v>107677.22</v>
      </c>
      <c r="L44" s="28">
        <v>101769.68000000001</v>
      </c>
      <c r="M44" s="28">
        <v>99036.989999999991</v>
      </c>
      <c r="N44" s="28">
        <v>96317.41</v>
      </c>
      <c r="O44" s="28">
        <v>93567.900000000009</v>
      </c>
      <c r="P44" s="28">
        <v>45907.659999999996</v>
      </c>
      <c r="Q44" s="28">
        <v>0</v>
      </c>
      <c r="R44" s="28">
        <v>0</v>
      </c>
      <c r="S44" s="29">
        <f t="shared" si="0"/>
        <v>544276.8600000001</v>
      </c>
      <c r="T44" s="22"/>
      <c r="U44" s="54"/>
      <c r="V44" s="22"/>
      <c r="W44" s="54"/>
      <c r="X44" s="22"/>
      <c r="Y44" s="22"/>
      <c r="Z44" s="22"/>
      <c r="AA44" s="22"/>
    </row>
    <row r="45" spans="1:27" s="23" customFormat="1" ht="79.2">
      <c r="A45" s="26" t="s">
        <v>181</v>
      </c>
      <c r="B45" s="27" t="s">
        <v>13</v>
      </c>
      <c r="C45" s="26" t="s">
        <v>162</v>
      </c>
      <c r="D45" s="27" t="s">
        <v>212</v>
      </c>
      <c r="E45" s="26" t="s">
        <v>45</v>
      </c>
      <c r="F45" s="61">
        <v>140307</v>
      </c>
      <c r="G45" s="61">
        <v>115611</v>
      </c>
      <c r="H45" s="61">
        <v>105715</v>
      </c>
      <c r="I45" s="61">
        <v>4137.29</v>
      </c>
      <c r="J45" s="61">
        <v>9896</v>
      </c>
      <c r="K45" s="28">
        <v>14033.29</v>
      </c>
      <c r="L45" s="28">
        <v>13138.220000000001</v>
      </c>
      <c r="M45" s="28">
        <v>12830.08</v>
      </c>
      <c r="N45" s="28">
        <v>12528.62</v>
      </c>
      <c r="O45" s="28">
        <v>12213.369999999999</v>
      </c>
      <c r="P45" s="28">
        <v>11905.45</v>
      </c>
      <c r="Q45" s="28">
        <v>11597.96</v>
      </c>
      <c r="R45" s="28">
        <v>50229.639999999992</v>
      </c>
      <c r="S45" s="29">
        <f t="shared" si="0"/>
        <v>138476.62999999998</v>
      </c>
      <c r="T45" s="22"/>
      <c r="U45" s="54"/>
      <c r="V45" s="22"/>
      <c r="W45" s="54"/>
      <c r="X45" s="22"/>
      <c r="Y45" s="22"/>
      <c r="Z45" s="22"/>
      <c r="AA45" s="22"/>
    </row>
    <row r="46" spans="1:27" s="23" customFormat="1" ht="52.8">
      <c r="A46" s="26" t="s">
        <v>182</v>
      </c>
      <c r="B46" s="27" t="s">
        <v>13</v>
      </c>
      <c r="C46" s="26" t="s">
        <v>163</v>
      </c>
      <c r="D46" s="27" t="s">
        <v>56</v>
      </c>
      <c r="E46" s="26" t="s">
        <v>52</v>
      </c>
      <c r="F46" s="62">
        <v>102233</v>
      </c>
      <c r="G46" s="61">
        <v>68925</v>
      </c>
      <c r="H46" s="61">
        <v>57897</v>
      </c>
      <c r="I46" s="61">
        <v>2114.0500000000002</v>
      </c>
      <c r="J46" s="61">
        <v>11028</v>
      </c>
      <c r="K46" s="28">
        <v>13142.05</v>
      </c>
      <c r="L46" s="28">
        <v>12682.349999999999</v>
      </c>
      <c r="M46" s="28">
        <v>12354.27</v>
      </c>
      <c r="N46" s="28">
        <v>12032.47</v>
      </c>
      <c r="O46" s="28">
        <v>11705.77</v>
      </c>
      <c r="P46" s="28">
        <v>11381.98</v>
      </c>
      <c r="Q46" s="28">
        <v>2812.4500000000003</v>
      </c>
      <c r="R46" s="28">
        <v>0</v>
      </c>
      <c r="S46" s="29">
        <f t="shared" si="0"/>
        <v>76111.34</v>
      </c>
      <c r="T46" s="22"/>
      <c r="U46" s="54"/>
      <c r="V46" s="22"/>
      <c r="W46" s="54"/>
      <c r="X46" s="22"/>
      <c r="Y46" s="22"/>
      <c r="Z46" s="22"/>
      <c r="AA46" s="22"/>
    </row>
    <row r="47" spans="1:27" s="23" customFormat="1" ht="66">
      <c r="A47" s="26" t="s">
        <v>183</v>
      </c>
      <c r="B47" s="27" t="s">
        <v>13</v>
      </c>
      <c r="C47" s="26" t="s">
        <v>164</v>
      </c>
      <c r="D47" s="27" t="s">
        <v>51</v>
      </c>
      <c r="E47" s="26" t="s">
        <v>52</v>
      </c>
      <c r="F47" s="61">
        <v>147074</v>
      </c>
      <c r="G47" s="61">
        <v>114408</v>
      </c>
      <c r="H47" s="61">
        <v>98064</v>
      </c>
      <c r="I47" s="61">
        <v>3517.6899999999996</v>
      </c>
      <c r="J47" s="61">
        <v>16344</v>
      </c>
      <c r="K47" s="28">
        <v>19861.689999999999</v>
      </c>
      <c r="L47" s="28">
        <v>19156.59</v>
      </c>
      <c r="M47" s="28">
        <v>18669.52</v>
      </c>
      <c r="N47" s="28">
        <v>18193.580000000002</v>
      </c>
      <c r="O47" s="28">
        <v>17708.410000000003</v>
      </c>
      <c r="P47" s="28">
        <v>17228.52</v>
      </c>
      <c r="Q47" s="28">
        <v>16749.28</v>
      </c>
      <c r="R47" s="28">
        <v>6.25</v>
      </c>
      <c r="S47" s="29">
        <f t="shared" si="0"/>
        <v>127573.84000000001</v>
      </c>
      <c r="T47" s="22"/>
      <c r="U47" s="54"/>
      <c r="V47" s="22"/>
      <c r="W47" s="54"/>
      <c r="X47" s="22"/>
      <c r="Y47" s="22"/>
      <c r="Z47" s="22"/>
      <c r="AA47" s="22"/>
    </row>
    <row r="48" spans="1:27" s="23" customFormat="1" ht="52.8">
      <c r="A48" s="26" t="s">
        <v>116</v>
      </c>
      <c r="B48" s="27" t="s">
        <v>13</v>
      </c>
      <c r="C48" s="26" t="s">
        <v>149</v>
      </c>
      <c r="D48" s="27" t="s">
        <v>46</v>
      </c>
      <c r="E48" s="26" t="s">
        <v>47</v>
      </c>
      <c r="F48" s="61">
        <v>204361</v>
      </c>
      <c r="G48" s="61">
        <v>178258</v>
      </c>
      <c r="H48" s="61">
        <v>169538</v>
      </c>
      <c r="I48" s="61">
        <v>6488.83</v>
      </c>
      <c r="J48" s="61">
        <v>8720</v>
      </c>
      <c r="K48" s="28">
        <v>15208.83</v>
      </c>
      <c r="L48" s="28">
        <v>13962.289999999999</v>
      </c>
      <c r="M48" s="28">
        <v>13690.329999999998</v>
      </c>
      <c r="N48" s="28">
        <v>13430.80</v>
      </c>
      <c r="O48" s="28">
        <v>13146.029999999999</v>
      </c>
      <c r="P48" s="28">
        <v>12874.269999999999</v>
      </c>
      <c r="Q48" s="28">
        <v>12602.859999999999</v>
      </c>
      <c r="R48" s="28">
        <v>143069.96000000008</v>
      </c>
      <c r="S48" s="29">
        <f t="shared" si="0"/>
        <v>237985.37000000008</v>
      </c>
      <c r="T48" s="22"/>
      <c r="U48" s="54"/>
      <c r="V48" s="22"/>
      <c r="W48" s="54"/>
      <c r="X48" s="22"/>
      <c r="Y48" s="22"/>
      <c r="Z48" s="22"/>
      <c r="AA48" s="22"/>
    </row>
    <row r="49" spans="1:27" s="23" customFormat="1" ht="66">
      <c r="A49" s="26" t="s">
        <v>117</v>
      </c>
      <c r="B49" s="27" t="s">
        <v>13</v>
      </c>
      <c r="C49" s="26" t="s">
        <v>167</v>
      </c>
      <c r="D49" s="27" t="s">
        <v>211</v>
      </c>
      <c r="E49" s="26" t="s">
        <v>48</v>
      </c>
      <c r="F49" s="62">
        <v>401053</v>
      </c>
      <c r="G49" s="61">
        <v>54317</v>
      </c>
      <c r="H49" s="61">
        <v>33481</v>
      </c>
      <c r="I49" s="61">
        <v>16101.17</v>
      </c>
      <c r="J49" s="61">
        <v>20836</v>
      </c>
      <c r="K49" s="28">
        <v>36937.17</v>
      </c>
      <c r="L49" s="28">
        <v>34704.49</v>
      </c>
      <c r="M49" s="28">
        <v>33868.189999999995</v>
      </c>
      <c r="N49" s="28">
        <v>33063.94</v>
      </c>
      <c r="O49" s="28">
        <v>32194.46</v>
      </c>
      <c r="P49" s="28">
        <v>31358.73</v>
      </c>
      <c r="Q49" s="28">
        <v>30524.170000000002</v>
      </c>
      <c r="R49" s="28">
        <v>275385.59000000003</v>
      </c>
      <c r="S49" s="29">
        <f t="shared" si="0"/>
        <v>508036.74000000005</v>
      </c>
      <c r="T49" s="22"/>
      <c r="U49" s="54"/>
      <c r="V49" s="22"/>
      <c r="W49" s="54"/>
      <c r="X49" s="22"/>
      <c r="Y49" s="22"/>
      <c r="Z49" s="22"/>
      <c r="AA49" s="22"/>
    </row>
    <row r="50" spans="1:27" s="23" customFormat="1" ht="39.6">
      <c r="A50" s="26" t="s">
        <v>200</v>
      </c>
      <c r="B50" s="27" t="s">
        <v>13</v>
      </c>
      <c r="C50" s="26" t="s">
        <v>166</v>
      </c>
      <c r="D50" s="27" t="s">
        <v>165</v>
      </c>
      <c r="E50" s="26" t="s">
        <v>37</v>
      </c>
      <c r="F50" s="61">
        <v>9703567</v>
      </c>
      <c r="G50" s="61">
        <v>7024226</v>
      </c>
      <c r="H50" s="61">
        <v>6287122</v>
      </c>
      <c r="I50" s="61">
        <v>244846.36999999997</v>
      </c>
      <c r="J50" s="61">
        <v>737104</v>
      </c>
      <c r="K50" s="28">
        <v>981950.37</v>
      </c>
      <c r="L50" s="28">
        <v>865375.81</v>
      </c>
      <c r="M50" s="28">
        <v>771533.67999999993</v>
      </c>
      <c r="N50" s="28">
        <v>662126.57000000007</v>
      </c>
      <c r="O50" s="28">
        <v>596594.8899999999</v>
      </c>
      <c r="P50" s="28">
        <v>569629.80000000005</v>
      </c>
      <c r="Q50" s="28">
        <v>550720.54999999993</v>
      </c>
      <c r="R50" s="28">
        <v>3610791.02</v>
      </c>
      <c r="S50" s="29">
        <f t="shared" si="0"/>
        <v>8608722.6899999995</v>
      </c>
      <c r="T50" s="22"/>
      <c r="U50" s="54"/>
      <c r="V50" s="22"/>
      <c r="W50" s="54"/>
      <c r="X50" s="22"/>
      <c r="Y50" s="22"/>
      <c r="Z50" s="22"/>
      <c r="AA50" s="22"/>
    </row>
    <row r="51" spans="1:27" s="23" customFormat="1" ht="66">
      <c r="A51" s="26" t="s">
        <v>184</v>
      </c>
      <c r="B51" s="27" t="s">
        <v>13</v>
      </c>
      <c r="C51" s="26" t="s">
        <v>199</v>
      </c>
      <c r="D51" s="27" t="s">
        <v>210</v>
      </c>
      <c r="E51" s="53" t="s">
        <v>190</v>
      </c>
      <c r="F51" s="63">
        <v>213304</v>
      </c>
      <c r="G51" s="61">
        <v>215449</v>
      </c>
      <c r="H51" s="61">
        <v>192993</v>
      </c>
      <c r="I51" s="61">
        <v>8358.1799999999985</v>
      </c>
      <c r="J51" s="64">
        <v>22456</v>
      </c>
      <c r="K51" s="28">
        <v>30814.18</v>
      </c>
      <c r="L51" s="28">
        <v>29814.43</v>
      </c>
      <c r="M51" s="28">
        <v>28811.97</v>
      </c>
      <c r="N51" s="28">
        <v>27822.539999999997</v>
      </c>
      <c r="O51" s="28">
        <v>26805.66</v>
      </c>
      <c r="P51" s="28">
        <v>25803.86</v>
      </c>
      <c r="Q51" s="28">
        <v>24803.45</v>
      </c>
      <c r="R51" s="28">
        <v>35337.520000000004</v>
      </c>
      <c r="S51" s="29">
        <f t="shared" si="0"/>
        <v>230013.61000000004</v>
      </c>
      <c r="T51" s="22"/>
      <c r="U51" s="54"/>
      <c r="V51" s="22"/>
      <c r="W51" s="54"/>
      <c r="X51" s="22"/>
      <c r="Y51" s="22"/>
      <c r="Z51" s="22"/>
      <c r="AA51" s="22"/>
    </row>
    <row r="52" spans="1:27" s="23" customFormat="1" ht="39.6">
      <c r="A52" s="26" t="s">
        <v>185</v>
      </c>
      <c r="B52" s="27" t="s">
        <v>13</v>
      </c>
      <c r="C52" s="26" t="s">
        <v>198</v>
      </c>
      <c r="D52" s="27" t="s">
        <v>209</v>
      </c>
      <c r="E52" s="53" t="s">
        <v>191</v>
      </c>
      <c r="F52" s="63">
        <v>102750</v>
      </c>
      <c r="G52" s="61">
        <v>81118</v>
      </c>
      <c r="H52" s="61">
        <v>59486</v>
      </c>
      <c r="I52" s="61">
        <v>3138.41</v>
      </c>
      <c r="J52" s="64">
        <v>21632</v>
      </c>
      <c r="K52" s="28">
        <v>24770.41</v>
      </c>
      <c r="L52" s="28">
        <v>23899.07</v>
      </c>
      <c r="M52" s="28">
        <v>23025.35</v>
      </c>
      <c r="N52" s="28">
        <v>16704.56</v>
      </c>
      <c r="O52" s="28">
        <v>0</v>
      </c>
      <c r="P52" s="28">
        <v>0</v>
      </c>
      <c r="Q52" s="28">
        <v>0</v>
      </c>
      <c r="R52" s="28">
        <v>0</v>
      </c>
      <c r="S52" s="29">
        <f t="shared" si="0"/>
        <v>88399.389999999985</v>
      </c>
      <c r="T52" s="22"/>
      <c r="U52" s="54"/>
      <c r="V52" s="22"/>
      <c r="W52" s="54"/>
      <c r="X52" s="22"/>
      <c r="Y52" s="22"/>
      <c r="Z52" s="22"/>
      <c r="AA52" s="22"/>
    </row>
    <row r="53" spans="1:27" s="23" customFormat="1" ht="66">
      <c r="A53" s="26" t="s">
        <v>118</v>
      </c>
      <c r="B53" s="27" t="s">
        <v>13</v>
      </c>
      <c r="C53" s="26" t="s">
        <v>196</v>
      </c>
      <c r="D53" s="27" t="s">
        <v>208</v>
      </c>
      <c r="E53" s="53" t="s">
        <v>191</v>
      </c>
      <c r="F53" s="63">
        <v>146505.54999999999</v>
      </c>
      <c r="G53" s="61">
        <v>128630</v>
      </c>
      <c r="H53" s="61">
        <v>110754</v>
      </c>
      <c r="I53" s="61">
        <v>5308.08</v>
      </c>
      <c r="J53" s="64">
        <v>17876</v>
      </c>
      <c r="K53" s="28">
        <v>23184.08</v>
      </c>
      <c r="L53" s="28">
        <v>22431.67</v>
      </c>
      <c r="M53" s="28">
        <v>21677.17</v>
      </c>
      <c r="N53" s="28">
        <v>20929.79</v>
      </c>
      <c r="O53" s="28">
        <v>20167.169999999998</v>
      </c>
      <c r="P53" s="28">
        <v>19413.21</v>
      </c>
      <c r="Q53" s="28">
        <v>18660.27</v>
      </c>
      <c r="R53" s="28">
        <v>3609.82</v>
      </c>
      <c r="S53" s="29">
        <f t="shared" si="0"/>
        <v>150073.18</v>
      </c>
      <c r="T53" s="22"/>
      <c r="U53" s="54"/>
      <c r="V53" s="22"/>
      <c r="W53" s="54"/>
      <c r="X53" s="22"/>
      <c r="Y53" s="22"/>
      <c r="Z53" s="22"/>
      <c r="AA53" s="22"/>
    </row>
    <row r="54" spans="1:27" s="23" customFormat="1" ht="26.4">
      <c r="A54" s="26" t="s">
        <v>192</v>
      </c>
      <c r="B54" s="27" t="s">
        <v>13</v>
      </c>
      <c r="C54" s="26" t="s">
        <v>197</v>
      </c>
      <c r="D54" s="27" t="s">
        <v>206</v>
      </c>
      <c r="E54" s="53" t="s">
        <v>191</v>
      </c>
      <c r="F54" s="63">
        <v>435817</v>
      </c>
      <c r="G54" s="61">
        <v>371249</v>
      </c>
      <c r="H54" s="61">
        <v>306681</v>
      </c>
      <c r="I54" s="61">
        <v>14813.869999999999</v>
      </c>
      <c r="J54" s="64">
        <v>64568</v>
      </c>
      <c r="K54" s="28">
        <v>79381.87</v>
      </c>
      <c r="L54" s="28">
        <v>76739.260000000009</v>
      </c>
      <c r="M54" s="28">
        <v>74089.399999999994</v>
      </c>
      <c r="N54" s="28">
        <v>71454.05</v>
      </c>
      <c r="O54" s="28">
        <v>68786.05</v>
      </c>
      <c r="P54" s="28">
        <v>49870.30</v>
      </c>
      <c r="Q54" s="28">
        <v>0</v>
      </c>
      <c r="R54" s="28">
        <v>0</v>
      </c>
      <c r="S54" s="29">
        <f t="shared" si="0"/>
        <v>420320.93</v>
      </c>
      <c r="T54" s="22"/>
      <c r="U54" s="54"/>
      <c r="V54" s="22"/>
      <c r="W54" s="54"/>
      <c r="X54" s="22"/>
      <c r="Y54" s="22"/>
      <c r="Z54" s="22"/>
      <c r="AA54" s="22"/>
    </row>
    <row r="55" spans="1:27" s="23" customFormat="1" ht="66">
      <c r="A55" s="26" t="s">
        <v>193</v>
      </c>
      <c r="B55" s="27" t="s">
        <v>13</v>
      </c>
      <c r="C55" s="26" t="s">
        <v>201</v>
      </c>
      <c r="D55" s="27" t="s">
        <v>207</v>
      </c>
      <c r="E55" s="53" t="s">
        <v>202</v>
      </c>
      <c r="F55" s="70">
        <v>598947</v>
      </c>
      <c r="G55" s="65">
        <v>558339</v>
      </c>
      <c r="H55" s="61">
        <v>517731</v>
      </c>
      <c r="I55" s="61">
        <v>27531.25</v>
      </c>
      <c r="J55" s="64">
        <v>40608</v>
      </c>
      <c r="K55" s="28">
        <v>68139.25</v>
      </c>
      <c r="L55" s="55">
        <v>66118.179999999993</v>
      </c>
      <c r="M55" s="55">
        <v>64091.53</v>
      </c>
      <c r="N55" s="55">
        <v>62120.39</v>
      </c>
      <c r="O55" s="55">
        <v>60035.490000000005</v>
      </c>
      <c r="P55" s="55">
        <v>58010.25</v>
      </c>
      <c r="Q55" s="55">
        <v>55987.75</v>
      </c>
      <c r="R55" s="55">
        <v>325091.16000000015</v>
      </c>
      <c r="S55" s="29">
        <f t="shared" si="0"/>
        <v>759594.00000000012</v>
      </c>
      <c r="T55" s="22"/>
      <c r="U55" s="54"/>
      <c r="V55" s="22"/>
      <c r="W55" s="54"/>
      <c r="X55" s="22"/>
      <c r="Y55" s="22"/>
      <c r="Z55" s="22"/>
      <c r="AA55" s="22"/>
    </row>
    <row r="56" spans="1:27" s="23" customFormat="1" ht="92.4">
      <c r="A56" s="26" t="s">
        <v>194</v>
      </c>
      <c r="B56" s="27" t="s">
        <v>13</v>
      </c>
      <c r="C56" s="26" t="s">
        <v>204</v>
      </c>
      <c r="D56" s="27" t="s">
        <v>220</v>
      </c>
      <c r="E56" s="53" t="s">
        <v>217</v>
      </c>
      <c r="F56" s="84">
        <v>103477</v>
      </c>
      <c r="G56" s="65">
        <v>103477</v>
      </c>
      <c r="H56" s="61">
        <v>92581</v>
      </c>
      <c r="I56" s="61">
        <v>3955.92</v>
      </c>
      <c r="J56" s="64">
        <v>10896</v>
      </c>
      <c r="K56" s="28">
        <v>14851.92</v>
      </c>
      <c r="L56" s="55">
        <v>14450.14</v>
      </c>
      <c r="M56" s="55">
        <v>14023.869999999999</v>
      </c>
      <c r="N56" s="55">
        <v>13604.31</v>
      </c>
      <c r="O56" s="55">
        <v>13170.73</v>
      </c>
      <c r="P56" s="55">
        <v>12744.75</v>
      </c>
      <c r="Q56" s="55">
        <v>12319.329999999998</v>
      </c>
      <c r="R56" s="55">
        <v>28925.649999999998</v>
      </c>
      <c r="S56" s="29">
        <f t="shared" si="0"/>
        <v>124090.69999999998</v>
      </c>
      <c r="T56" s="22"/>
      <c r="U56" s="54"/>
      <c r="V56" s="22"/>
      <c r="W56" s="54"/>
      <c r="X56" s="22"/>
      <c r="Y56" s="22"/>
      <c r="Z56" s="22"/>
      <c r="AA56" s="22"/>
    </row>
    <row r="57" spans="1:27" s="23" customFormat="1" ht="92.4">
      <c r="A57" s="26" t="s">
        <v>195</v>
      </c>
      <c r="B57" s="27" t="s">
        <v>13</v>
      </c>
      <c r="C57" s="26" t="s">
        <v>205</v>
      </c>
      <c r="D57" s="27" t="s">
        <v>219</v>
      </c>
      <c r="E57" s="72" t="s">
        <v>218</v>
      </c>
      <c r="F57" s="73">
        <v>263252</v>
      </c>
      <c r="G57" s="77">
        <v>263252</v>
      </c>
      <c r="H57" s="61">
        <v>236248</v>
      </c>
      <c r="I57" s="61">
        <v>8605.89</v>
      </c>
      <c r="J57" s="67">
        <v>27004</v>
      </c>
      <c r="K57" s="28">
        <v>35609.89</v>
      </c>
      <c r="L57" s="55">
        <v>35711.15</v>
      </c>
      <c r="M57" s="55">
        <v>34697.43</v>
      </c>
      <c r="N57" s="55">
        <v>33700.380000000005</v>
      </c>
      <c r="O57" s="55">
        <v>32668.629999999997</v>
      </c>
      <c r="P57" s="55">
        <v>31655.59</v>
      </c>
      <c r="Q57" s="55">
        <v>30643.95</v>
      </c>
      <c r="R57" s="55">
        <v>79030.590000000011</v>
      </c>
      <c r="S57" s="29">
        <f t="shared" si="0"/>
        <v>313717.61000000004</v>
      </c>
      <c r="T57" s="22"/>
      <c r="U57" s="54"/>
      <c r="V57" s="22"/>
      <c r="W57" s="54"/>
      <c r="X57" s="22"/>
      <c r="Y57" s="22"/>
      <c r="Z57" s="22"/>
      <c r="AA57" s="22"/>
    </row>
    <row r="58" spans="1:27" s="23" customFormat="1" ht="66">
      <c r="A58" s="26" t="s">
        <v>225</v>
      </c>
      <c r="B58" s="27" t="s">
        <v>13</v>
      </c>
      <c r="C58" s="26" t="s">
        <v>226</v>
      </c>
      <c r="D58" s="71" t="s">
        <v>227</v>
      </c>
      <c r="E58" s="76" t="s">
        <v>228</v>
      </c>
      <c r="F58" s="70">
        <v>176420</v>
      </c>
      <c r="G58" s="80"/>
      <c r="H58" s="65">
        <v>101576</v>
      </c>
      <c r="I58" s="61">
        <v>1437</v>
      </c>
      <c r="J58" s="61"/>
      <c r="K58" s="28">
        <v>1437</v>
      </c>
      <c r="L58" s="28">
        <v>24205</v>
      </c>
      <c r="M58" s="28">
        <v>23638</v>
      </c>
      <c r="N58" s="28">
        <v>23033</v>
      </c>
      <c r="O58" s="28">
        <v>22428</v>
      </c>
      <c r="P58" s="28">
        <v>21823</v>
      </c>
      <c r="Q58" s="28">
        <v>21218</v>
      </c>
      <c r="R58" s="28">
        <v>69523</v>
      </c>
      <c r="S58" s="29">
        <f t="shared" si="0"/>
        <v>207305</v>
      </c>
      <c r="T58" s="22"/>
      <c r="U58" s="54"/>
      <c r="V58" s="22"/>
      <c r="W58" s="54"/>
      <c r="X58" s="22"/>
      <c r="Y58" s="22"/>
      <c r="Z58" s="22"/>
      <c r="AA58" s="22"/>
    </row>
    <row r="59" spans="1:27" s="23" customFormat="1" ht="79.2">
      <c r="A59" s="26" t="s">
        <v>230</v>
      </c>
      <c r="B59" s="27" t="s">
        <v>13</v>
      </c>
      <c r="C59" s="26" t="s">
        <v>233</v>
      </c>
      <c r="D59" s="71" t="s">
        <v>236</v>
      </c>
      <c r="E59" s="75" t="s">
        <v>239</v>
      </c>
      <c r="F59" s="78">
        <v>241443</v>
      </c>
      <c r="G59" s="79"/>
      <c r="H59" s="61"/>
      <c r="I59" s="61"/>
      <c r="J59" s="61"/>
      <c r="K59" s="28">
        <v>0</v>
      </c>
      <c r="L59" s="28">
        <v>34017</v>
      </c>
      <c r="M59" s="28">
        <v>33151</v>
      </c>
      <c r="N59" s="28">
        <v>32227</v>
      </c>
      <c r="O59" s="28">
        <v>31304</v>
      </c>
      <c r="P59" s="28">
        <v>30380</v>
      </c>
      <c r="Q59" s="28">
        <v>29457</v>
      </c>
      <c r="R59" s="28">
        <v>95873</v>
      </c>
      <c r="S59" s="29">
        <f t="shared" si="0"/>
        <v>286409</v>
      </c>
      <c r="T59" s="22"/>
      <c r="U59" s="54"/>
      <c r="V59" s="22"/>
      <c r="W59" s="54"/>
      <c r="X59" s="22"/>
      <c r="Y59" s="22"/>
      <c r="Z59" s="22"/>
      <c r="AA59" s="22"/>
    </row>
    <row r="60" spans="1:27" s="23" customFormat="1" ht="66">
      <c r="A60" s="26" t="s">
        <v>231</v>
      </c>
      <c r="B60" s="27" t="s">
        <v>13</v>
      </c>
      <c r="C60" s="26" t="s">
        <v>234</v>
      </c>
      <c r="D60" s="27" t="s">
        <v>237</v>
      </c>
      <c r="E60" s="74" t="s">
        <v>240</v>
      </c>
      <c r="F60" s="82">
        <v>152233</v>
      </c>
      <c r="G60" s="83"/>
      <c r="H60" s="61"/>
      <c r="I60" s="61"/>
      <c r="J60" s="61"/>
      <c r="K60" s="28">
        <v>0</v>
      </c>
      <c r="L60" s="28">
        <v>36328</v>
      </c>
      <c r="M60" s="28">
        <v>35449</v>
      </c>
      <c r="N60" s="28">
        <v>34512</v>
      </c>
      <c r="O60" s="28">
        <v>33575</v>
      </c>
      <c r="P60" s="28">
        <v>24610</v>
      </c>
      <c r="Q60" s="28">
        <v>0</v>
      </c>
      <c r="R60" s="28">
        <v>0</v>
      </c>
      <c r="S60" s="29">
        <f t="shared" si="0"/>
        <v>164474</v>
      </c>
      <c r="T60" s="22"/>
      <c r="U60" s="54"/>
      <c r="V60" s="22"/>
      <c r="W60" s="54"/>
      <c r="X60" s="22"/>
      <c r="Y60" s="22"/>
      <c r="Z60" s="22"/>
      <c r="AA60" s="22"/>
    </row>
    <row r="61" spans="1:27" s="23" customFormat="1" ht="52.8">
      <c r="A61" s="26" t="s">
        <v>232</v>
      </c>
      <c r="B61" s="27" t="s">
        <v>13</v>
      </c>
      <c r="C61" s="26" t="s">
        <v>235</v>
      </c>
      <c r="D61" s="27" t="s">
        <v>238</v>
      </c>
      <c r="E61" s="26" t="s">
        <v>241</v>
      </c>
      <c r="F61" s="66">
        <v>100000</v>
      </c>
      <c r="G61" s="81"/>
      <c r="H61" s="61"/>
      <c r="I61" s="61"/>
      <c r="J61" s="68"/>
      <c r="K61" s="28">
        <v>0</v>
      </c>
      <c r="L61" s="28">
        <v>23808</v>
      </c>
      <c r="M61" s="28">
        <v>23242</v>
      </c>
      <c r="N61" s="28">
        <v>22639</v>
      </c>
      <c r="O61" s="28">
        <v>22036</v>
      </c>
      <c r="P61" s="28">
        <v>16153</v>
      </c>
      <c r="Q61" s="28"/>
      <c r="R61" s="28"/>
      <c r="S61" s="29">
        <f t="shared" si="0"/>
        <v>107878</v>
      </c>
      <c r="T61" s="22"/>
      <c r="U61" s="54"/>
      <c r="V61" s="22"/>
      <c r="W61" s="54"/>
      <c r="X61" s="22"/>
      <c r="Y61" s="22"/>
      <c r="Z61" s="22"/>
      <c r="AA61" s="22"/>
    </row>
    <row r="62" spans="1:41" ht="15.6">
      <c r="A62" s="26"/>
      <c r="B62" s="30" t="s">
        <v>69</v>
      </c>
      <c r="C62" s="26" t="s">
        <v>0</v>
      </c>
      <c r="D62" s="26" t="s">
        <v>0</v>
      </c>
      <c r="E62" s="26" t="s">
        <v>0</v>
      </c>
      <c r="F62" s="69">
        <f>SUM(F11:F61)</f>
        <v>27185284.550000001</v>
      </c>
      <c r="G62" s="69">
        <v>18200498</v>
      </c>
      <c r="H62" s="69">
        <v>16480188.719999999</v>
      </c>
      <c r="I62" s="69">
        <v>689556.51</v>
      </c>
      <c r="J62" s="69">
        <v>1821885.28</v>
      </c>
      <c r="K62" s="69">
        <v>2511441.7900000005</v>
      </c>
      <c r="L62" s="69">
        <v>2383804.4500000007</v>
      </c>
      <c r="M62" s="69">
        <v>2209681.4699999997</v>
      </c>
      <c r="N62" s="69">
        <v>2031954.1400000001</v>
      </c>
      <c r="O62" s="69">
        <v>1896919.8099999998</v>
      </c>
      <c r="P62" s="69">
        <v>1740423.7900000003</v>
      </c>
      <c r="Q62" s="69">
        <v>1492640.31</v>
      </c>
      <c r="R62" s="69">
        <v>9619121.6399999987</v>
      </c>
      <c r="S62" s="29">
        <f t="shared" si="0"/>
        <v>23885987.400000002</v>
      </c>
      <c r="U62" s="54"/>
      <c r="V62" s="22"/>
      <c r="W62" s="54"/>
      <c r="X62" s="31"/>
      <c r="AA62" s="31"/>
      <c r="AO62" s="52"/>
    </row>
    <row r="63" spans="1:27" s="32" customFormat="1" ht="51" customHeight="1">
      <c r="A63" s="1" t="s">
        <v>70</v>
      </c>
      <c r="B63" s="1"/>
      <c r="C63" s="34" t="s">
        <v>186</v>
      </c>
      <c r="D63" s="34"/>
      <c r="E63" s="34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U63" s="54"/>
      <c r="V63" s="22"/>
      <c r="W63" s="54"/>
      <c r="X63" s="33"/>
      <c r="AA63" s="33"/>
    </row>
    <row r="64" spans="1:27" s="32" customFormat="1" ht="39.6">
      <c r="A64" s="26" t="s">
        <v>89</v>
      </c>
      <c r="B64" s="27" t="s">
        <v>71</v>
      </c>
      <c r="C64" s="26" t="s">
        <v>223</v>
      </c>
      <c r="D64" s="27" t="s">
        <v>72</v>
      </c>
      <c r="E64" s="26" t="s">
        <v>73</v>
      </c>
      <c r="F64" s="61">
        <v>569149</v>
      </c>
      <c r="G64" s="61">
        <v>192165</v>
      </c>
      <c r="H64" s="61"/>
      <c r="I64" s="61"/>
      <c r="J64" s="61"/>
      <c r="K64" s="28">
        <v>33253</v>
      </c>
      <c r="L64" s="28">
        <v>32650</v>
      </c>
      <c r="M64" s="28">
        <v>32047</v>
      </c>
      <c r="N64" s="28">
        <v>31444</v>
      </c>
      <c r="O64" s="28">
        <v>30841</v>
      </c>
      <c r="P64" s="28">
        <v>30238</v>
      </c>
      <c r="Q64" s="28">
        <v>14427</v>
      </c>
      <c r="R64" s="28"/>
      <c r="S64" s="29">
        <f>SUM(K64:R64)</f>
        <v>204900</v>
      </c>
      <c r="U64" s="54"/>
      <c r="V64" s="22"/>
      <c r="W64" s="54"/>
      <c r="X64" s="33"/>
      <c r="AA64" s="33"/>
    </row>
    <row r="65" spans="1:27" s="32" customFormat="1" ht="26.4">
      <c r="A65" s="26" t="s">
        <v>168</v>
      </c>
      <c r="B65" s="27" t="s">
        <v>74</v>
      </c>
      <c r="C65" s="26" t="s">
        <v>187</v>
      </c>
      <c r="D65" s="27" t="s">
        <v>75</v>
      </c>
      <c r="E65" s="26" t="s">
        <v>76</v>
      </c>
      <c r="F65" s="61">
        <v>3260</v>
      </c>
      <c r="G65" s="61">
        <v>582</v>
      </c>
      <c r="H65" s="61"/>
      <c r="I65" s="61"/>
      <c r="J65" s="61"/>
      <c r="K65" s="28">
        <v>180</v>
      </c>
      <c r="L65" s="28">
        <v>180</v>
      </c>
      <c r="M65" s="28">
        <v>175</v>
      </c>
      <c r="N65" s="28">
        <v>175</v>
      </c>
      <c r="O65" s="28">
        <v>0</v>
      </c>
      <c r="P65" s="28"/>
      <c r="Q65" s="28"/>
      <c r="R65" s="28"/>
      <c r="S65" s="29">
        <f t="shared" si="1" ref="S65:S70">SUM(K65:R65)</f>
        <v>710</v>
      </c>
      <c r="U65" s="54"/>
      <c r="V65" s="22"/>
      <c r="W65" s="54"/>
      <c r="X65" s="33"/>
      <c r="AA65" s="33"/>
    </row>
    <row r="66" spans="1:27" s="32" customFormat="1" ht="39.6">
      <c r="A66" s="26" t="s">
        <v>90</v>
      </c>
      <c r="B66" s="27" t="s">
        <v>77</v>
      </c>
      <c r="C66" s="26" t="s">
        <v>223</v>
      </c>
      <c r="D66" s="27" t="s">
        <v>78</v>
      </c>
      <c r="E66" s="26" t="s">
        <v>79</v>
      </c>
      <c r="F66" s="61">
        <v>217698</v>
      </c>
      <c r="G66" s="61">
        <v>58938</v>
      </c>
      <c r="H66" s="61"/>
      <c r="I66" s="61"/>
      <c r="J66" s="61"/>
      <c r="K66" s="28">
        <v>17710</v>
      </c>
      <c r="L66" s="28">
        <v>17675</v>
      </c>
      <c r="M66" s="28">
        <v>17640</v>
      </c>
      <c r="N66" s="28">
        <v>17605</v>
      </c>
      <c r="O66" s="28">
        <v>0</v>
      </c>
      <c r="P66" s="28"/>
      <c r="Q66" s="28"/>
      <c r="R66" s="28"/>
      <c r="S66" s="29">
        <f t="shared" si="1"/>
        <v>70630</v>
      </c>
      <c r="U66" s="54"/>
      <c r="V66" s="22"/>
      <c r="W66" s="54"/>
      <c r="X66" s="33"/>
      <c r="AA66" s="33"/>
    </row>
    <row r="67" spans="1:27" s="32" customFormat="1" ht="171.6">
      <c r="A67" s="26" t="s">
        <v>221</v>
      </c>
      <c r="B67" s="27" t="s">
        <v>13</v>
      </c>
      <c r="C67" s="26" t="s">
        <v>223</v>
      </c>
      <c r="D67" s="27" t="s">
        <v>80</v>
      </c>
      <c r="E67" s="26" t="s">
        <v>81</v>
      </c>
      <c r="F67" s="61">
        <v>682412</v>
      </c>
      <c r="G67" s="61">
        <v>317636</v>
      </c>
      <c r="H67" s="61"/>
      <c r="I67" s="61"/>
      <c r="J67" s="61"/>
      <c r="K67" s="28">
        <v>30723</v>
      </c>
      <c r="L67" s="28">
        <v>30549</v>
      </c>
      <c r="M67" s="28">
        <v>30376</v>
      </c>
      <c r="N67" s="28">
        <v>30202</v>
      </c>
      <c r="O67" s="28">
        <v>30028</v>
      </c>
      <c r="P67" s="28">
        <v>29854</v>
      </c>
      <c r="Q67" s="28">
        <v>29680</v>
      </c>
      <c r="R67" s="28">
        <v>145794</v>
      </c>
      <c r="S67" s="29">
        <f t="shared" si="1"/>
        <v>357206</v>
      </c>
      <c r="U67" s="54"/>
      <c r="V67" s="22"/>
      <c r="W67" s="54"/>
      <c r="X67" s="33"/>
      <c r="AA67" s="33"/>
    </row>
    <row r="68" spans="1:27" s="32" customFormat="1" ht="79.2">
      <c r="A68" s="26" t="s">
        <v>91</v>
      </c>
      <c r="B68" s="27" t="s">
        <v>13</v>
      </c>
      <c r="C68" s="26" t="s">
        <v>188</v>
      </c>
      <c r="D68" s="27" t="s">
        <v>82</v>
      </c>
      <c r="E68" s="26" t="s">
        <v>222</v>
      </c>
      <c r="F68" s="61">
        <v>123614</v>
      </c>
      <c r="G68" s="61">
        <v>75696</v>
      </c>
      <c r="H68" s="61"/>
      <c r="I68" s="61"/>
      <c r="J68" s="61"/>
      <c r="K68" s="28">
        <v>36404</v>
      </c>
      <c r="L68" s="28">
        <v>35361</v>
      </c>
      <c r="M68" s="28">
        <v>34319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9">
        <f t="shared" si="1"/>
        <v>106084</v>
      </c>
      <c r="U68" s="54"/>
      <c r="V68" s="22"/>
      <c r="W68" s="54"/>
      <c r="X68" s="33"/>
      <c r="AA68" s="33"/>
    </row>
    <row r="69" spans="1:27" s="32" customFormat="1" ht="39.6">
      <c r="A69" s="26" t="s">
        <v>92</v>
      </c>
      <c r="B69" s="27" t="s">
        <v>13</v>
      </c>
      <c r="C69" s="26" t="s">
        <v>223</v>
      </c>
      <c r="D69" s="27" t="s">
        <v>83</v>
      </c>
      <c r="E69" s="26" t="s">
        <v>84</v>
      </c>
      <c r="F69" s="61">
        <v>886399</v>
      </c>
      <c r="G69" s="61">
        <v>287720</v>
      </c>
      <c r="H69" s="61"/>
      <c r="I69" s="61"/>
      <c r="J69" s="61"/>
      <c r="K69" s="28">
        <v>30374</v>
      </c>
      <c r="L69" s="28">
        <v>30214</v>
      </c>
      <c r="M69" s="28">
        <v>30055</v>
      </c>
      <c r="N69" s="28">
        <v>29896</v>
      </c>
      <c r="O69" s="28">
        <v>29727</v>
      </c>
      <c r="P69" s="28">
        <v>29558</v>
      </c>
      <c r="Q69" s="28">
        <v>29389</v>
      </c>
      <c r="R69" s="28">
        <v>116131</v>
      </c>
      <c r="S69" s="29">
        <f t="shared" si="1"/>
        <v>325344</v>
      </c>
      <c r="U69" s="54"/>
      <c r="V69" s="22"/>
      <c r="W69" s="54"/>
      <c r="X69" s="33"/>
      <c r="AA69" s="33"/>
    </row>
    <row r="70" spans="1:27" s="32" customFormat="1" ht="52.8">
      <c r="A70" s="26" t="s">
        <v>93</v>
      </c>
      <c r="B70" s="27" t="s">
        <v>13</v>
      </c>
      <c r="C70" s="26" t="s">
        <v>223</v>
      </c>
      <c r="D70" s="27" t="s">
        <v>85</v>
      </c>
      <c r="E70" s="26" t="s">
        <v>86</v>
      </c>
      <c r="F70" s="61">
        <v>297125</v>
      </c>
      <c r="G70" s="61">
        <v>146835</v>
      </c>
      <c r="H70" s="61"/>
      <c r="I70" s="61"/>
      <c r="J70" s="61"/>
      <c r="K70" s="28">
        <v>11641</v>
      </c>
      <c r="L70" s="28">
        <v>11551</v>
      </c>
      <c r="M70" s="28">
        <v>11461</v>
      </c>
      <c r="N70" s="28">
        <v>11371</v>
      </c>
      <c r="O70" s="28">
        <v>11281</v>
      </c>
      <c r="P70" s="28">
        <v>11191</v>
      </c>
      <c r="Q70" s="28">
        <v>11101</v>
      </c>
      <c r="R70" s="28">
        <v>88159</v>
      </c>
      <c r="S70" s="29">
        <f t="shared" si="1"/>
        <v>167756</v>
      </c>
      <c r="U70" s="54"/>
      <c r="V70" s="22"/>
      <c r="W70" s="54"/>
      <c r="X70" s="33"/>
      <c r="AA70" s="33"/>
    </row>
    <row r="71" spans="1:23" ht="15.6">
      <c r="A71" s="26"/>
      <c r="B71" s="36" t="s">
        <v>69</v>
      </c>
      <c r="C71" s="26" t="s">
        <v>0</v>
      </c>
      <c r="D71" s="26" t="s">
        <v>0</v>
      </c>
      <c r="E71" s="26" t="s">
        <v>0</v>
      </c>
      <c r="F71" s="61">
        <f>F64+F65+F66+F67+F68+F69+F70</f>
        <v>2779657</v>
      </c>
      <c r="G71" s="61">
        <f>G64+G65+G66+G67+G68+G69+G70</f>
        <v>1079572</v>
      </c>
      <c r="H71" s="61"/>
      <c r="I71" s="61"/>
      <c r="J71" s="61"/>
      <c r="K71" s="29">
        <f>SUM(K64:K70)</f>
        <v>160285</v>
      </c>
      <c r="L71" s="29">
        <f t="shared" si="2" ref="L71:S71">SUM(L64:L70)</f>
        <v>158180</v>
      </c>
      <c r="M71" s="29">
        <f t="shared" si="2"/>
        <v>156073</v>
      </c>
      <c r="N71" s="29">
        <f t="shared" si="2"/>
        <v>120693</v>
      </c>
      <c r="O71" s="29">
        <f t="shared" si="2"/>
        <v>101877</v>
      </c>
      <c r="P71" s="29">
        <f t="shared" si="2"/>
        <v>100841</v>
      </c>
      <c r="Q71" s="29">
        <f t="shared" si="2"/>
        <v>84597</v>
      </c>
      <c r="R71" s="29">
        <f t="shared" si="2"/>
        <v>350084</v>
      </c>
      <c r="S71" s="29">
        <f t="shared" si="2"/>
        <v>1232630</v>
      </c>
      <c r="U71" s="54"/>
      <c r="V71" s="22"/>
      <c r="W71" s="54"/>
    </row>
    <row r="72" spans="1:19" ht="15.6">
      <c r="A72" s="37"/>
      <c r="B72" s="38"/>
      <c r="C72" s="38"/>
      <c r="D72" s="38"/>
      <c r="E72" s="38"/>
      <c r="F72" s="38"/>
      <c r="G72" s="38"/>
      <c r="H72" s="38"/>
      <c r="I72" s="38"/>
      <c r="J72" s="38"/>
      <c r="K72" s="35"/>
      <c r="L72" s="35"/>
      <c r="M72" s="35"/>
      <c r="N72" s="35"/>
      <c r="O72" s="35"/>
      <c r="P72" s="35"/>
      <c r="Q72" s="35"/>
      <c r="R72" s="35"/>
      <c r="S72" s="39"/>
    </row>
    <row r="73" spans="1:19" ht="15.6">
      <c r="A73" s="37"/>
      <c r="B73" s="40"/>
      <c r="C73" s="40"/>
      <c r="D73" s="40"/>
      <c r="E73" s="40"/>
      <c r="F73" s="40"/>
      <c r="G73" s="40"/>
      <c r="H73" s="40"/>
      <c r="I73" s="40"/>
      <c r="J73" s="40"/>
      <c r="K73" s="35"/>
      <c r="L73" s="35"/>
      <c r="M73" s="35"/>
      <c r="N73" s="35"/>
      <c r="O73" s="35"/>
      <c r="P73" s="35"/>
      <c r="Q73" s="35"/>
      <c r="R73" s="35"/>
      <c r="S73" s="41"/>
    </row>
    <row r="74" spans="1:19" ht="31.95" customHeight="1">
      <c r="A74" s="37"/>
      <c r="B74" s="36" t="s">
        <v>87</v>
      </c>
      <c r="C74" s="42"/>
      <c r="D74" s="42"/>
      <c r="E74" s="43"/>
      <c r="F74" s="43"/>
      <c r="G74" s="43"/>
      <c r="H74" s="43"/>
      <c r="I74" s="43"/>
      <c r="J74" s="43"/>
      <c r="K74" s="29">
        <f>K62+K71</f>
        <v>2671726.7900000005</v>
      </c>
      <c r="L74" s="29">
        <f t="shared" si="3" ref="L74:S74">L62+L71</f>
        <v>2541984.4500000007</v>
      </c>
      <c r="M74" s="29">
        <f t="shared" si="3"/>
        <v>2365754.4699999997</v>
      </c>
      <c r="N74" s="29">
        <f t="shared" si="3"/>
        <v>2152647.14</v>
      </c>
      <c r="O74" s="29">
        <f t="shared" si="3"/>
        <v>1998796.8099999998</v>
      </c>
      <c r="P74" s="29">
        <f t="shared" si="3"/>
        <v>1841264.7900000003</v>
      </c>
      <c r="Q74" s="29">
        <f t="shared" si="3"/>
        <v>1577237.31</v>
      </c>
      <c r="R74" s="29">
        <f t="shared" si="3"/>
        <v>9969205.6399999987</v>
      </c>
      <c r="S74" s="29">
        <f t="shared" si="3"/>
        <v>25118617.400000002</v>
      </c>
    </row>
    <row r="75" spans="1:19" ht="15.6">
      <c r="A75" s="37"/>
      <c r="B75" s="40"/>
      <c r="C75" s="40"/>
      <c r="D75" s="40"/>
      <c r="E75" s="40"/>
      <c r="F75" s="40"/>
      <c r="G75" s="40"/>
      <c r="H75" s="40"/>
      <c r="I75" s="40"/>
      <c r="J75" s="40"/>
      <c r="K75" s="35"/>
      <c r="L75" s="35"/>
      <c r="M75" s="35"/>
      <c r="N75" s="35"/>
      <c r="O75" s="35"/>
      <c r="P75" s="35"/>
      <c r="Q75" s="35"/>
      <c r="R75" s="35"/>
      <c r="S75" s="44"/>
    </row>
    <row r="76" spans="1:27" ht="15.6">
      <c r="A76" s="45"/>
      <c r="B76" s="45" t="s">
        <v>242</v>
      </c>
      <c r="C76" s="46"/>
      <c r="D76" s="46"/>
      <c r="E76" s="46"/>
      <c r="F76" s="46"/>
      <c r="G76" s="46"/>
      <c r="H76" s="46"/>
      <c r="I76" s="46"/>
      <c r="J76" s="46"/>
      <c r="K76" s="47"/>
      <c r="L76" s="47"/>
      <c r="M76" s="47"/>
      <c r="N76" s="47"/>
      <c r="O76" s="47"/>
      <c r="P76" s="47"/>
      <c r="Q76" s="47"/>
      <c r="R76" s="47"/>
      <c r="X76" s="13"/>
      <c r="AA76" s="13"/>
    </row>
    <row r="77" spans="1:10" ht="15.6">
      <c r="A77" s="45"/>
      <c r="B77" s="48"/>
      <c r="C77" s="49"/>
      <c r="D77" s="49"/>
      <c r="E77" s="49"/>
      <c r="F77" s="49"/>
      <c r="G77" s="49"/>
      <c r="H77" s="49"/>
      <c r="I77" s="49"/>
      <c r="J77" s="49"/>
    </row>
    <row r="78" spans="1:10" ht="15.6">
      <c r="A78" s="45"/>
      <c r="B78" s="48"/>
      <c r="C78" s="49"/>
      <c r="D78" s="49"/>
      <c r="E78" s="49"/>
      <c r="F78" s="49"/>
      <c r="G78" s="49"/>
      <c r="H78" s="49"/>
      <c r="I78" s="49"/>
      <c r="J78" s="49"/>
    </row>
    <row r="79" spans="1:16" ht="15.6">
      <c r="A79" s="45"/>
      <c r="B79" s="49"/>
      <c r="C79" s="49"/>
      <c r="D79" s="49"/>
      <c r="E79" s="49"/>
      <c r="F79" s="49"/>
      <c r="G79" s="49"/>
      <c r="H79" s="49"/>
      <c r="I79" s="49"/>
      <c r="J79" s="49"/>
      <c r="K79" s="56"/>
      <c r="L79" s="56"/>
      <c r="M79" s="56"/>
      <c r="N79" s="56"/>
      <c r="O79" s="56"/>
      <c r="P79" s="56"/>
    </row>
    <row r="80" spans="2:16" ht="73.35" customHeight="1">
      <c r="B80" s="3"/>
      <c r="C80" s="3"/>
      <c r="D80" s="3"/>
      <c r="K80" s="56"/>
      <c r="L80" s="56"/>
      <c r="M80" s="56"/>
      <c r="N80" s="56"/>
      <c r="O80" s="56"/>
      <c r="P80" s="56"/>
    </row>
    <row r="95" spans="5:5" ht="15.6">
      <c r="E95" s="14" t="s">
        <v>203</v>
      </c>
    </row>
  </sheetData>
  <sheetProtection selectLockedCells="1" selectUnlockedCells="1"/>
  <mergeCells count="15">
    <mergeCell ref="B80:D80"/>
    <mergeCell ref="A7:A8"/>
    <mergeCell ref="B7:B8"/>
    <mergeCell ref="C7:C8"/>
    <mergeCell ref="D7:D8"/>
    <mergeCell ref="A63:B63"/>
    <mergeCell ref="I5:O5"/>
    <mergeCell ref="B10:C10"/>
    <mergeCell ref="G7:G8"/>
    <mergeCell ref="I7:I8"/>
    <mergeCell ref="E7:E8"/>
    <mergeCell ref="J7:J8"/>
    <mergeCell ref="H7:H8"/>
    <mergeCell ref="K7:S7"/>
    <mergeCell ref="F7:F8"/>
  </mergeCells>
  <pageMargins left="0.78740157480315" right="0.78740157480315" top="1.18110236220472" bottom="0.78740157480315" header="0.511811023622047" footer="0.31496062992126"/>
  <pageSetup firstPageNumber="1" useFirstPageNumber="1" fitToHeight="0" horizontalDpi="300" verticalDpi="300" orientation="landscape" paperSize="9" scale="57" r:id="rId1"/>
  <headerFooter alignWithMargins="0">
    <oddFooter>&amp;L&amp;"Times New Roman,Regular"Dienvidkurzemes novads</oddFooter>
  </headerFooter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Saistības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Sniedze</dc:creator>
  <cp:keywords/>
  <dc:description/>
  <cp:lastModifiedBy>Madara Lagzdiņa</cp:lastModifiedBy>
  <cp:lastPrinted>2025-10-20T17:11:20Z</cp:lastPrinted>
  <dcterms:created xsi:type="dcterms:W3CDTF">2023-01-02T09:17:06Z</dcterms:created>
  <dcterms:modified xsi:type="dcterms:W3CDTF">2025-11-01T18:16:56Z</dcterms:modified>
  <cp:category/>
</cp:coreProperties>
</file>