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User\OneDrive - dkn.lv\Documents\Budzets_2026\Lēmumu projekti_2026\2026_02_17\"/>
    </mc:Choice>
  </mc:AlternateContent>
  <bookViews>
    <workbookView xWindow="-120" yWindow="-120" windowWidth="29040" windowHeight="15720" tabRatio="569" activeTab="0"/>
  </bookViews>
  <sheets>
    <sheet name="Saistības" sheetId="1" r:id="rId3"/>
  </sheets>
  <definedNames>
    <definedName name="_xlnm.Print_Area" localSheetId="0">Saistības!$A:$S</definedName>
    <definedName name="_xlnm.Print_Titles" localSheetId="0">Saistības!$6:$9</definedName>
    <definedName name="Excel_BuiltIn_Print_Titles_1">Saistības!$A$6:$IN$9</definedName>
  </definedNames>
  <calcPr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</calcChain>
</file>

<file path=xl/sharedStrings.xml><?xml version="1.0" encoding="utf-8"?>
<sst xmlns="http://schemas.openxmlformats.org/spreadsheetml/2006/main" count="316" uniqueCount="238">
  <si>
    <t>x</t>
  </si>
  <si>
    <t>(euro)</t>
  </si>
  <si>
    <t>Aizdevējs</t>
  </si>
  <si>
    <t>Mērķis</t>
  </si>
  <si>
    <t>Līguma noslēgšanas datums</t>
  </si>
  <si>
    <t>turpmākajos gados</t>
  </si>
  <si>
    <t>pavisam (1.+2.+3.+4.+ 5+.6.+7.+8.)</t>
  </si>
  <si>
    <t>A</t>
  </si>
  <si>
    <t>B</t>
  </si>
  <si>
    <t>C</t>
  </si>
  <si>
    <t>D</t>
  </si>
  <si>
    <t>E</t>
  </si>
  <si>
    <t>Aizņēmumi</t>
  </si>
  <si>
    <t>Valsts kase</t>
  </si>
  <si>
    <t>Dok.Nr.ID-A2/1/18/767 "Priekules nami" pamatkap. palielināšanai KF projekta "Jaunu lietotāju pieslēgšanai Priekules centralizētajai siltumapgādes sistēmai" P-727/2018</t>
  </si>
  <si>
    <t>09.10.2019</t>
  </si>
  <si>
    <t>ELFLA projekta "Autoceļa "Brenči - Kalēji" pārbūve" īstenošanai 83/2020</t>
  </si>
  <si>
    <t>30.03.2020</t>
  </si>
  <si>
    <t>ELFLA projekta "Autoceļa "Bunču ceļš" pārbūve" īstenošanai 81/2020</t>
  </si>
  <si>
    <t>ELFLA projekta "Autoceļa "Durbe - Vārve" posma pārbūve" īstenošanai 82/2020</t>
  </si>
  <si>
    <t>ELFLA projekta "Autoceļa "Graudu ceļš" posma pārbūve" īstenošanai 79/2020</t>
  </si>
  <si>
    <t>ELFLA projekta "Autoceļa "Rāvas kapi - Avoti" pārbūve" īstenošanai 80/2020</t>
  </si>
  <si>
    <t>ELFLA projekta "Dabas tūrisma un rekreācijas objekta izveide Durbē, 2.kārta" īstenošanai 1/2020</t>
  </si>
  <si>
    <t>05.02.2020</t>
  </si>
  <si>
    <t>ELFLA projekta (Nr.17-02-A00403-000154) "Pašvaldības nozīmes koplietošanas meliorācijas sistēmas "Zoņu grāvis"Medzes pagastā, Grobiņas novadā pārbūve" īstenošanai</t>
  </si>
  <si>
    <t>11.02.2019</t>
  </si>
  <si>
    <t>ELFLA projekta "Veselību un fizisko aktivitāšu infrastruktūras izveide" īstenošanai 2/2020</t>
  </si>
  <si>
    <t>14.04.2020</t>
  </si>
  <si>
    <t>ERAF projekta (Nr.4.2.2.0/17/I/072) "Energoefektivitātes paaugstināšana pirmsskolas izglītības iestādes "Čiekuriņš" ēkai " īstenošanai</t>
  </si>
  <si>
    <t>ERAF projekts ( Nr.9.3.1.1/19/I/035) "Sabiedrībā balstītu sociālo pakalpojumu infrastruktūras izveide Rucavas novadā "īstenošanai</t>
  </si>
  <si>
    <t>28.10.2020</t>
  </si>
  <si>
    <t>Ieguldījums SIA "Priekules nami" pamatkapitālā KF projekta "Ūdenssaimniecības pakalpojumu attīstība Priekules aglomerācijā" 2.kārtas īstenošanai</t>
  </si>
  <si>
    <t>05.03.2020</t>
  </si>
  <si>
    <t>Ieguldījums SIA "Priekules nami" pamatkapitālā KF projekta "Ūdenssaimniecības pakalpojumu attīstība Priekules aglomerācijā" 2.kārtas īstenošanai P-162/2021</t>
  </si>
  <si>
    <t>28.04.2021</t>
  </si>
  <si>
    <t>05.04.2022</t>
  </si>
  <si>
    <t>10.05.2021</t>
  </si>
  <si>
    <t>15.06.2021</t>
  </si>
  <si>
    <t>Investīciju projektu īstenošana (saistību pārjaunojums 2004-2017) PP-30/2021</t>
  </si>
  <si>
    <t>16.06.2021</t>
  </si>
  <si>
    <t>Kazdangas pārvaldes ēkas pārbūve par Kazdangas pirmsskolas izglītības iestādi "Ezītis"</t>
  </si>
  <si>
    <t>12.02.2020</t>
  </si>
  <si>
    <t>28.05.2021</t>
  </si>
  <si>
    <t>27.08.2021</t>
  </si>
  <si>
    <t>Prioritārais investīciju projekts "Skolas ielas pārbūve Priekulē, Priekules novadā" P-51/2021</t>
  </si>
  <si>
    <t>24.03.2021</t>
  </si>
  <si>
    <t>16.09.2022</t>
  </si>
  <si>
    <t>Projekta "Gājēju celiņa un apgaismojuma izbūve Rucavā, Rucavas pagastā, Rucavas novadā 1. un 2. kārtas būvdarbi" īstenošanai</t>
  </si>
  <si>
    <t>13.11.2020</t>
  </si>
  <si>
    <t>Projekta "Gājēju-riteņbraucēju celiņa izbūve Jelgavas ielas posmā no Zingberga ielas līdz iebrauktuvei uz peldētavu Aizputē" īstenošanai</t>
  </si>
  <si>
    <t>03.11.2021</t>
  </si>
  <si>
    <t>Projekta "Transporta infrastruktūras atjaunošana Durbē,, Durbes novadā" īstenošanai 400/2020</t>
  </si>
  <si>
    <t>15.10.2020</t>
  </si>
  <si>
    <t>14.09.2020</t>
  </si>
  <si>
    <t>Projekta "Ventspils ielas posma seguma atjaunošana Ventspils iela, Grobiņa, Grobiņas novads" īstenošanai</t>
  </si>
  <si>
    <t>Projekts "Daudzdzīvokļu dzīvojamās mājas "Teikas"būvniecības pabeigšana Vērgalē,Pāvilostas novadā "Īstenošana</t>
  </si>
  <si>
    <t>05.08.2021</t>
  </si>
  <si>
    <t>25.09.2019</t>
  </si>
  <si>
    <t>Rucavas novada pašvaldības autoceļa "Skrāblas ķoņi" pārbūve īstenošanai</t>
  </si>
  <si>
    <t>08.07.2021</t>
  </si>
  <si>
    <t>Uzņēmējdarbības attīstība Vaiņodes novadā atbilstoši pašvaldību attīstības programmā noteiktajai teritorijas ekonomiskajai specializācijai un balstoties uz vietējo uzņēmēju un iedzīvotāju vajadzībām</t>
  </si>
  <si>
    <t>04.09.2020</t>
  </si>
  <si>
    <t>30.03.2021</t>
  </si>
  <si>
    <t>KOPĀ:</t>
  </si>
  <si>
    <t>Galvojumi</t>
  </si>
  <si>
    <t>Finanšu ministrija</t>
  </si>
  <si>
    <t>14 Kurzemes reģiona pilsētu ūdenssaimniecību attīstības projekts-Grobiņa</t>
  </si>
  <si>
    <t>01.08.2011</t>
  </si>
  <si>
    <t>SEB Banka</t>
  </si>
  <si>
    <t>Studiju maksa Rīgas Stradiņa universitātei</t>
  </si>
  <si>
    <t>26.10.2012</t>
  </si>
  <si>
    <t>Swedbank</t>
  </si>
  <si>
    <t>Grobiņas pagasta daudzdzīvokļa māju kapitālo remontu veikšanai</t>
  </si>
  <si>
    <t>23.10.2008</t>
  </si>
  <si>
    <t>Kohēzijas fonda projekta "Kapsēdes ciema centralizēto siltumenerģijas pārdales un sadales tīklu būvniecība Kapsēde, Medzes pagasts, Grobiņas novads " un Kohēzijas fonda projekta"Kapsēdes pamatskolas siltumavota rekonstrukcija "Kapsēdes pamatskola", Kapsēde, Medzes pagasts, Grobiņas novads" īstenošana</t>
  </si>
  <si>
    <t>08.12.2015</t>
  </si>
  <si>
    <t>SIA "Priekules nami" Kohēzijas fonda projekta "Ūdenssaimniecības pakalpojumu attīstība Priekules aglomerācijā 2.kārtas īstenošanai"</t>
  </si>
  <si>
    <t>Siltumavota rekonstrukcija Celtnieku ielā 36,Grobiņā,Grobiņas novadā</t>
  </si>
  <si>
    <t>23.04.2015</t>
  </si>
  <si>
    <t>Ūdenssaimniecības infrastruktūras attīstība Grobiņas novada Grobiņas pagasta Dubeņos īstenošanai</t>
  </si>
  <si>
    <t>27.01.2014</t>
  </si>
  <si>
    <t>Kopā saistības</t>
  </si>
  <si>
    <t>Nr.p.k.</t>
  </si>
  <si>
    <t>1</t>
  </si>
  <si>
    <t>3</t>
  </si>
  <si>
    <t>5</t>
  </si>
  <si>
    <t>6</t>
  </si>
  <si>
    <t>7</t>
  </si>
  <si>
    <t>8</t>
  </si>
  <si>
    <t>9</t>
  </si>
  <si>
    <t>10</t>
  </si>
  <si>
    <t>11</t>
  </si>
  <si>
    <t>13</t>
  </si>
  <si>
    <t>14</t>
  </si>
  <si>
    <t>15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</si>
  <si>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</si>
  <si>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</si>
  <si>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</si>
  <si>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</si>
  <si>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</si>
  <si>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</si>
  <si>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</si>
  <si>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</si>
  <si>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</si>
  <si>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</si>
  <si>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</si>
  <si>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29</t>
  </si>
  <si>
    <t>30</t>
  </si>
  <si>
    <t>31</t>
  </si>
  <si>
    <t>38</t>
  </si>
  <si>
    <t>39</t>
  </si>
  <si>
    <t>43</t>
  </si>
  <si>
    <t>Līguma Nr.</t>
  </si>
  <si>
    <t>A2/1/18/888</t>
  </si>
  <si>
    <t>17.12.2018</t>
  </si>
  <si>
    <t>A2/1/19/22</t>
  </si>
  <si>
    <t>A2/1/19/23</t>
  </si>
  <si>
    <t>A2/1/19/357</t>
  </si>
  <si>
    <t>ERAF projekta (Nr.5.5.1.0/17/I/009) "Dienvidkurzemes piekrastes mantojums cauri gadsimtiem" īstenošanai</t>
  </si>
  <si>
    <t>A2/1/19/371</t>
  </si>
  <si>
    <t>EJZF projekta (Nr.18-02-FL03-F043.0207-000004) "Ēkas "Centra Dzirnavas" vienkāršotā atjaunošana piekrastes kultūras mantojuma izmantošanas veicināšanai" īstenošanai</t>
  </si>
  <si>
    <t>A2/1/20/22</t>
  </si>
  <si>
    <t>A2/1/20/21</t>
  </si>
  <si>
    <t>ELFA projekta ( Nr.19-02-A00702-000026) "Rucavas novada pašvaldības grants ceļu pārbūve" īstenošanai</t>
  </si>
  <si>
    <t>A2/1/20/40</t>
  </si>
  <si>
    <t>A2/1/20/61</t>
  </si>
  <si>
    <t>A2/1/20/107</t>
  </si>
  <si>
    <t>A2/1/20/108</t>
  </si>
  <si>
    <t>A2/1/20/109</t>
  </si>
  <si>
    <t>A2/1/20/110</t>
  </si>
  <si>
    <t>A2/1/20/111</t>
  </si>
  <si>
    <t>A2/1/20/146</t>
  </si>
  <si>
    <t>ERAF projekta (Nr.3.3.1.0/18/I/009) "Uzņēmējdarbības attīstībai nepieciešamās infrastruktūras attīstība Grobiņas novadā" īstenošanai</t>
  </si>
  <si>
    <t>A2/1/20/621</t>
  </si>
  <si>
    <t>A2/1/20/651</t>
  </si>
  <si>
    <t>projekta "Transporta infrastruktūras atjaunošana Lieģos, Tadaiķu pagastā, Durbes novadā" īstenošanai</t>
  </si>
  <si>
    <t>A2/1/20/758</t>
  </si>
  <si>
    <t>A2/1/20/776</t>
  </si>
  <si>
    <t>A2/1/20/821</t>
  </si>
  <si>
    <t>A2/1/21/84</t>
  </si>
  <si>
    <t>A2/1/21/140</t>
  </si>
  <si>
    <t>Projekta "Ietves pārbūve Galvenā ielā Priekulē, Priekules novadā" īstenošanai</t>
  </si>
  <si>
    <t>A2/1/21/198</t>
  </si>
  <si>
    <t>11.05.2021</t>
  </si>
  <si>
    <t>A2/1/21/202</t>
  </si>
  <si>
    <t>A2/1/21/245</t>
  </si>
  <si>
    <t>A2/1/21/246</t>
  </si>
  <si>
    <t>A2/1/21/299</t>
  </si>
  <si>
    <t>Investīciju projektu īstenošanai (saistību pārjaunojums) PP-29/2021</t>
  </si>
  <si>
    <t>A2/1/21/302</t>
  </si>
  <si>
    <t>A2/1/21/390</t>
  </si>
  <si>
    <t>A2/1/21/466</t>
  </si>
  <si>
    <t>A2/1/21/515</t>
  </si>
  <si>
    <t>A2/1/21/689</t>
  </si>
  <si>
    <t>A2/1/21/690</t>
  </si>
  <si>
    <t>Investīciju projektu īstenošanai (saistību pāratjaunojums) PP-5/2022</t>
  </si>
  <si>
    <t>A2/1/22/71</t>
  </si>
  <si>
    <t>A2/1/22/392</t>
  </si>
  <si>
    <t>2</t>
  </si>
  <si>
    <t>12</t>
  </si>
  <si>
    <t>28</t>
  </si>
  <si>
    <t>Aizņēmuma līguma
summa EUR</t>
  </si>
  <si>
    <t>Parāds uz pārskata gada sākumu</t>
  </si>
  <si>
    <t xml:space="preserve">Parāds uz pārskata perioda beigām
</t>
  </si>
  <si>
    <t>Aizņēmuma apkalpo-
šanas izdevumi  gadā</t>
  </si>
  <si>
    <t>Aizņēmuma atmak-
sājamā daļa līdz pārskata gada beigām</t>
  </si>
  <si>
    <t xml:space="preserve"> A2/1/21/108</t>
  </si>
  <si>
    <t>A2/1/21/109</t>
  </si>
  <si>
    <t>32</t>
  </si>
  <si>
    <t>33</t>
  </si>
  <si>
    <t>34</t>
  </si>
  <si>
    <t>35</t>
  </si>
  <si>
    <t>36</t>
  </si>
  <si>
    <t>37</t>
  </si>
  <si>
    <t>41</t>
  </si>
  <si>
    <t>42</t>
  </si>
  <si>
    <t>569149</t>
  </si>
  <si>
    <t>3260</t>
  </si>
  <si>
    <t>217698</t>
  </si>
  <si>
    <t>682412</t>
  </si>
  <si>
    <t>123614</t>
  </si>
  <si>
    <t>886399</t>
  </si>
  <si>
    <t>297125</t>
  </si>
  <si>
    <t>Aizņēmējs</t>
  </si>
  <si>
    <t>Fiziska pesona</t>
  </si>
  <si>
    <t>SIA Priekules Nami</t>
  </si>
  <si>
    <t>Pārskats par aizņēmumiem, galvojumiem un saistību apmēru</t>
  </si>
  <si>
    <t>4.pielikums</t>
  </si>
  <si>
    <t xml:space="preserve"> </t>
  </si>
  <si>
    <t>02.06.2023</t>
  </si>
  <si>
    <t>01.08.2023</t>
  </si>
  <si>
    <t>44</t>
  </si>
  <si>
    <t>45</t>
  </si>
  <si>
    <t>46</t>
  </si>
  <si>
    <t>47</t>
  </si>
  <si>
    <t>A2/1/23/234</t>
  </si>
  <si>
    <t>A2/1/23/235</t>
  </si>
  <si>
    <t>A2/1/23/232</t>
  </si>
  <si>
    <t>A2/1/23/123</t>
  </si>
  <si>
    <t>40</t>
  </si>
  <si>
    <t>A2/1/23/431</t>
  </si>
  <si>
    <t>20.10.2023</t>
  </si>
  <si>
    <t xml:space="preserve">                </t>
  </si>
  <si>
    <t>A2/1/24/71</t>
  </si>
  <si>
    <t>A2/1/24/179</t>
  </si>
  <si>
    <t>Transporta iegāde skolēnu pārvadāšanai (P170/2023)</t>
  </si>
  <si>
    <t>Prioritārais investīciju projekts “Ēkas Lielajā ielā 54, Grobiņā, energoefektivitātes uzlabošana un pārbūve”(P-346/2023)</t>
  </si>
  <si>
    <t>Grants ielu asfaltēšana Aizputes pilsētā, apvienojot ar autobusu pieturas izveidi Ceriņu ielā Aizputē (P169/2023)</t>
  </si>
  <si>
    <t>Pašvaldības autoceļa-Bārtas autoceļš-Limbiķi-Ālande pārbūve ( P168/2023)</t>
  </si>
  <si>
    <t>Prioritārais investīciju projekts "Lietus ūdens atvades sistāmas izbūve Pavasara ielā, Aizputē, Dienvidkurzemes novadā"( P-77/2023)</t>
  </si>
  <si>
    <t>Projekta "Ēkas Lielajā ielā 54, Grobiņā, energoefektivitātes uzlabošana un pārbūve" investīciju īstenošanai (P-270/2022)</t>
  </si>
  <si>
    <t>Priekules mūzikas un mākslas skolas lietus ūdens kanalizācijas izbūve un vienkāršota fasādes atjaunošana" īstenošanai (P 367/2021)</t>
  </si>
  <si>
    <t>""Mazās skolas" energoefektivitātes paaugstināšana Kalētu pag. Kalētu ciemā" Kalētu MMS( P-174/2021)</t>
  </si>
  <si>
    <t>Investīciju projektu īstenošanai (saistību pāratjaunojums PP-18/2021)</t>
  </si>
  <si>
    <t>Uzņēmējdarbības attīstība Vaiņodes novadā atbilstoši pašvaldību attīstības programmā noteiktajai teritorijas ekonomiskajai specializācijai un balstoties uz vietējo uzņēmēju un iedzīvotāju vajadzībām (P-53/2021)</t>
  </si>
  <si>
    <t>Uzņēmējdarbības attīstība Vaiņodes novadā atbilstoši pašvaldību attīstības programmā noteiktajai teritorijas ekonomiskajai specializācijai un balstoties uz vietējo uzņēmēju un iedzīvotāju vajadzībām(P-54/2021)</t>
  </si>
  <si>
    <t>26.06.2024</t>
  </si>
  <si>
    <t>14.08.2024</t>
  </si>
  <si>
    <t>Projekts “Pāvilostas Kalna ielas seguma un auto stāvlaukuma pārbūves, gājēju ietves izbūves būvniecības ieceres dokumentācijas izstrāde, autoruzraudzība un būvniecība”/. P-167/2024</t>
  </si>
  <si>
    <t>Projekts "Autoceļa Ziemupe Žožas posma seguma nomaiņas Ziemupes centrā būvniecības ieceres dokumentācijas izstrāde, būvniecība un autoruzraudzība"(P70/2024)</t>
  </si>
  <si>
    <t>4</t>
  </si>
  <si>
    <t>23.05.2022</t>
  </si>
  <si>
    <t>SIA Grobiņas Namserviss</t>
  </si>
  <si>
    <t>Dienvidkurzemes novada pašvaldības domes 2026.gada …</t>
  </si>
  <si>
    <t>saistošiem noteikumiem Nr.2026/…</t>
  </si>
  <si>
    <t>A2/1/25/304</t>
  </si>
  <si>
    <t>A2/1/25/373</t>
  </si>
  <si>
    <t>A2/1/25/75</t>
  </si>
  <si>
    <t xml:space="preserve">Dienvidkurzemes novada pašvaldības domes priekšsēdētājs:            A.Jankovskis                               </t>
  </si>
  <si>
    <t>ERAF projekts (Nr.2.1.3.1/1/24/A/004) "Priekules lietus ūdens sistēmas uzlabošana Liepājas ielas mikrorajonā"</t>
  </si>
  <si>
    <t>20.08.2025</t>
  </si>
  <si>
    <t>24.09.2025</t>
  </si>
  <si>
    <t xml:space="preserve">ELFLA projekts (Nr.25-02-CL22-COLA19.2201-000003)"Durbes stadiona atjaunošanas 2.kārta"īstenošanai </t>
  </si>
  <si>
    <t xml:space="preserve">Lietus ūdens novadīšanas un drenāžas sistēmas izbūve, pamatu hidroizolācija Kalētu Mūzikas un mākslas skolā </t>
  </si>
  <si>
    <t>17.06.2025</t>
  </si>
  <si>
    <t>100000</t>
  </si>
  <si>
    <t>176 420</t>
  </si>
  <si>
    <t>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</si>
</sst>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_-&quot;Ls &quot;* #,##0.00_-;&quot;-Ls &quot;* #,##0.00_-;_-&quot;Ls &quot;* \-??_-;_-@_-"/>
    <numFmt numFmtId="167" formatCode="0\.0"/>
  </numFmts>
  <fonts count="32">
    <font>
      <sz val="10"/>
      <name val="Arial"/>
      <family val="2"/>
      <charset val="186"/>
    </font>
    <font>
      <sz val="10"/>
      <color theme="1"/>
      <name val="Arial"/>
      <family val="2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sz val="10"/>
      <name val="BaltHelvetica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0"/>
      <name val="BaltGaramond"/>
      <family val="2"/>
      <charset val="186"/>
    </font>
    <font>
      <sz val="11"/>
      <color indexed="10"/>
      <name val="Calibri"/>
      <family val="2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2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Arial"/>
      <family val="2"/>
      <charset val="186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</border>
    <border>
      <left/>
      <right/>
      <top/>
      <bottom style="thick">
        <color indexed="62"/>
      </bottom>
    </border>
    <border>
      <left/>
      <right/>
      <top/>
      <bottom style="thick">
        <color indexed="22"/>
      </bottom>
    </border>
    <border>
      <left/>
      <right/>
      <top/>
      <bottom style="medium">
        <color indexed="30"/>
      </bottom>
    </border>
    <border>
      <left/>
      <right/>
      <top/>
      <bottom style="double">
        <color indexed="52"/>
      </bottom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</border>
    <border>
      <left/>
      <right/>
      <top style="thin">
        <color indexed="62"/>
      </top>
      <bottom style="double">
        <color indexed="62"/>
      </bottom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</border>
    <border>
      <left style="hair">
        <color indexed="8"/>
      </left>
      <right/>
      <top style="hair">
        <color indexed="8"/>
      </top>
      <bottom style="hair">
        <color indexed="8"/>
      </bottom>
    </border>
    <border>
      <left/>
      <right/>
      <top/>
      <bottom style="hair">
        <color indexed="8"/>
      </bottom>
    </border>
    <border>
      <left/>
      <right/>
      <top style="hair">
        <color indexed="8"/>
      </top>
      <bottom style="hair">
        <color indexed="8"/>
      </bottom>
    </border>
    <border>
      <left/>
      <right style="hair">
        <color indexed="8"/>
      </right>
      <top style="hair">
        <color indexed="8"/>
      </top>
      <bottom style="hair">
        <color indexed="8"/>
      </bottom>
    </border>
    <border>
      <left style="hair">
        <color indexed="8"/>
      </left>
      <right style="hair">
        <color indexed="8"/>
      </right>
      <top/>
      <bottom style="hair">
        <color auto="1"/>
      </bottom>
    </border>
    <border>
      <left style="hair">
        <color indexed="8"/>
      </left>
      <right style="hair">
        <color indexed="8"/>
      </right>
      <top/>
      <bottom style="hair">
        <color indexed="8"/>
      </bottom>
    </border>
    <border>
      <left style="hair">
        <color indexed="8"/>
      </left>
      <right/>
      <top style="hair">
        <color indexed="8"/>
      </top>
      <bottom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</border>
    <border>
      <left style="hair">
        <color auto="1"/>
      </left>
      <right style="hair">
        <color auto="1"/>
      </right>
      <top style="hair">
        <color auto="1"/>
      </top>
      <bottom/>
    </border>
    <border>
      <left style="hair">
        <color auto="1"/>
      </left>
      <right style="hair">
        <color auto="1"/>
      </right>
      <top/>
      <bottom style="hair">
        <color auto="1"/>
      </bottom>
    </border>
    <border>
      <left style="hair">
        <color indexed="8"/>
      </left>
      <right style="hair">
        <color indexed="8"/>
      </right>
      <top style="hair">
        <color indexed="8"/>
      </top>
      <bottom/>
    </border>
  </borders>
  <cellStyleXfs count="124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166" fontId="0" fillId="0" borderId="0" applyFill="0" applyBorder="0" applyAlignment="0" applyProtection="0"/>
    <xf numFmtId="166" fontId="0" fillId="0" borderId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23" borderId="7" applyNumberFormat="0" applyAlignment="0" applyProtection="0"/>
    <xf numFmtId="0" fontId="15" fillId="20" borderId="8" applyNumberFormat="0" applyAlignment="0" applyProtection="0"/>
    <xf numFmtId="0" fontId="16" fillId="0" borderId="0">
      <alignment/>
      <protection/>
    </xf>
    <xf numFmtId="9" fontId="0" fillId="0" borderId="0" applyFill="0" applyBorder="0" applyAlignment="0" applyProtection="0"/>
    <xf numFmtId="0" fontId="0" fillId="0" borderId="0">
      <alignment/>
      <protection/>
    </xf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167" fontId="19" fillId="20" borderId="0" applyBorder="0" applyProtection="0">
      <alignment/>
    </xf>
    <xf numFmtId="0" fontId="20" fillId="0" borderId="0" applyNumberFormat="0" applyFill="0" applyBorder="0" applyAlignment="0" applyProtection="0"/>
  </cellStyleXfs>
  <cellXfs count="94">
    <xf numFmtId="0" fontId="0" fillId="0" borderId="0" xfId="0"/>
    <xf numFmtId="0" fontId="21" fillId="0" borderId="0" xfId="113" applyFont="1" applyBorder="1" applyProtection="1">
      <alignment/>
      <protection locked="0"/>
    </xf>
    <xf numFmtId="0" fontId="21" fillId="0" borderId="0" xfId="113" applyFont="1" applyProtection="1">
      <alignment/>
      <protection/>
    </xf>
    <xf numFmtId="0" fontId="21" fillId="0" borderId="0" xfId="113" applyFont="1" applyProtection="1">
      <alignment/>
      <protection locked="0"/>
    </xf>
    <xf numFmtId="0" fontId="21" fillId="0" borderId="0" xfId="113" applyFont="1">
      <alignment/>
      <protection/>
    </xf>
    <xf numFmtId="0" fontId="27" fillId="0" borderId="10" xfId="113" applyFont="1" applyFill="1" applyBorder="1" applyAlignment="1" applyProtection="1">
      <alignment horizontal="center" vertical="center" wrapText="1"/>
      <protection/>
    </xf>
    <xf numFmtId="0" fontId="28" fillId="0" borderId="10" xfId="113" applyFont="1" applyFill="1" applyBorder="1" applyAlignment="1" applyProtection="1">
      <alignment horizontal="center" vertical="center" wrapText="1"/>
      <protection/>
    </xf>
    <xf numFmtId="0" fontId="25" fillId="0" borderId="0" xfId="113" applyFont="1" applyFill="1" applyBorder="1" applyAlignment="1" applyProtection="1">
      <alignment horizontal="center" wrapText="1"/>
      <protection/>
    </xf>
    <xf numFmtId="0" fontId="25" fillId="0" borderId="0" xfId="113" applyFont="1" applyFill="1" applyBorder="1" applyAlignment="1" applyProtection="1">
      <alignment horizontal="center" vertical="center" wrapText="1"/>
      <protection/>
    </xf>
    <xf numFmtId="0" fontId="21" fillId="0" borderId="0" xfId="113" applyFont="1" applyBorder="1" applyAlignment="1" applyProtection="1">
      <alignment horizontal="center" wrapText="1"/>
      <protection/>
    </xf>
    <xf numFmtId="49" fontId="27" fillId="0" borderId="10" xfId="113" applyNumberFormat="1" applyFont="1" applyBorder="1" applyAlignment="1" applyProtection="1">
      <alignment horizontal="center" wrapText="1"/>
      <protection/>
    </xf>
    <xf numFmtId="0" fontId="27" fillId="0" borderId="10" xfId="113" applyFont="1" applyFill="1" applyBorder="1" applyAlignment="1" applyProtection="1">
      <alignment horizontal="center" wrapText="1"/>
      <protection/>
    </xf>
    <xf numFmtId="0" fontId="27" fillId="0" borderId="0" xfId="113" applyFont="1" applyFill="1" applyBorder="1" applyAlignment="1" applyProtection="1">
      <alignment horizontal="center"/>
      <protection/>
    </xf>
    <xf numFmtId="0" fontId="27" fillId="0" borderId="0" xfId="113" applyFont="1" applyBorder="1" applyAlignment="1" applyProtection="1">
      <alignment horizontal="center" wrapText="1"/>
      <protection/>
    </xf>
    <xf numFmtId="49" fontId="27" fillId="0" borderId="0" xfId="113" applyNumberFormat="1" applyFont="1" applyBorder="1" applyAlignment="1" applyProtection="1">
      <alignment horizontal="center" wrapText="1"/>
      <protection/>
    </xf>
    <xf numFmtId="49" fontId="24" fillId="0" borderId="0" xfId="113" applyNumberFormat="1" applyFont="1" applyBorder="1" applyAlignment="1" applyProtection="1">
      <alignment horizontal="left" wrapText="1"/>
      <protection/>
    </xf>
    <xf numFmtId="49" fontId="27" fillId="0" borderId="10" xfId="113" applyNumberFormat="1" applyFont="1" applyFill="1" applyBorder="1" applyAlignment="1" applyProtection="1">
      <alignment horizontal="center" vertical="center" wrapText="1"/>
      <protection locked="0"/>
    </xf>
    <xf numFmtId="49" fontId="27" fillId="0" borderId="10" xfId="113" applyNumberFormat="1" applyFont="1" applyFill="1" applyBorder="1" applyAlignment="1" applyProtection="1">
      <alignment horizontal="left" vertical="center" wrapText="1"/>
      <protection locked="0"/>
    </xf>
    <xf numFmtId="3" fontId="27" fillId="0" borderId="10" xfId="113" applyNumberFormat="1" applyFont="1" applyFill="1" applyBorder="1" applyAlignment="1" applyProtection="1">
      <alignment horizontal="right" vertical="center"/>
      <protection locked="0"/>
    </xf>
    <xf numFmtId="3" fontId="28" fillId="0" borderId="10" xfId="113" applyNumberFormat="1" applyFont="1" applyFill="1" applyBorder="1" applyAlignment="1" applyProtection="1">
      <alignment horizontal="right" vertical="center" wrapText="1"/>
      <protection/>
    </xf>
    <xf numFmtId="49" fontId="27" fillId="0" borderId="10" xfId="113" applyNumberFormat="1" applyFont="1" applyBorder="1" applyAlignment="1" applyProtection="1">
      <alignment horizontal="center" vertical="center" wrapText="1"/>
      <protection locked="0"/>
    </xf>
    <xf numFmtId="49" fontId="28" fillId="0" borderId="10" xfId="113" applyNumberFormat="1" applyFont="1" applyBorder="1" applyAlignment="1" applyProtection="1">
      <alignment horizontal="left" vertical="center" wrapText="1"/>
      <protection locked="0"/>
    </xf>
    <xf numFmtId="0" fontId="21" fillId="0" borderId="0" xfId="113" applyFont="1" applyFill="1" applyBorder="1" applyProtection="1">
      <alignment/>
      <protection locked="0"/>
    </xf>
    <xf numFmtId="0" fontId="21" fillId="0" borderId="0" xfId="113" applyFont="1" applyFill="1" applyBorder="1" applyAlignment="1" applyProtection="1">
      <alignment horizontal="center"/>
      <protection/>
    </xf>
    <xf numFmtId="0" fontId="21" fillId="0" borderId="0" xfId="113" applyFont="1" applyFill="1" applyBorder="1" applyAlignment="1" applyProtection="1">
      <alignment horizontal="center" vertical="center" wrapText="1"/>
      <protection locked="0"/>
    </xf>
    <xf numFmtId="0" fontId="21" fillId="0" borderId="0" xfId="113" applyFont="1" applyFill="1" applyBorder="1" applyAlignment="1" applyProtection="1">
      <alignment horizontal="center" vertical="center" wrapText="1"/>
      <protection/>
    </xf>
    <xf numFmtId="0" fontId="21" fillId="0" borderId="0" xfId="113" applyFont="1" applyBorder="1" applyAlignment="1" applyProtection="1">
      <alignment horizontal="center" vertical="center" wrapText="1"/>
      <protection locked="0"/>
    </xf>
    <xf numFmtId="49" fontId="28" fillId="0" borderId="0" xfId="113" applyNumberFormat="1" applyFont="1" applyBorder="1" applyAlignment="1" applyProtection="1">
      <alignment wrapText="1"/>
      <protection locked="0"/>
    </xf>
    <xf numFmtId="0" fontId="27" fillId="0" borderId="0" xfId="113" applyFont="1" applyFill="1" applyBorder="1" applyAlignment="1" applyProtection="1">
      <alignment horizontal="right" vertical="center" wrapText="1"/>
      <protection locked="0"/>
    </xf>
    <xf numFmtId="49" fontId="27" fillId="0" borderId="10" xfId="113" applyNumberFormat="1" applyFont="1" applyBorder="1" applyAlignment="1" applyProtection="1">
      <alignment horizontal="left" vertical="center" wrapText="1"/>
      <protection locked="0"/>
    </xf>
    <xf numFmtId="49" fontId="28" fillId="0" borderId="11" xfId="113" applyNumberFormat="1" applyFont="1" applyBorder="1" applyAlignment="1" applyProtection="1">
      <alignment vertical="center" wrapText="1"/>
      <protection locked="0"/>
    </xf>
    <xf numFmtId="49" fontId="27" fillId="0" borderId="0" xfId="113" applyNumberFormat="1" applyFont="1" applyBorder="1" applyAlignment="1" applyProtection="1">
      <alignment horizontal="center" vertical="center" wrapText="1"/>
      <protection locked="0"/>
    </xf>
    <xf numFmtId="49" fontId="27" fillId="0" borderId="0" xfId="113" applyNumberFormat="1" applyFont="1" applyBorder="1" applyAlignment="1" applyProtection="1">
      <alignment wrapText="1"/>
      <protection locked="0"/>
    </xf>
    <xf numFmtId="0" fontId="27" fillId="0" borderId="12" xfId="113" applyFont="1" applyFill="1" applyBorder="1" applyAlignment="1" applyProtection="1">
      <alignment horizontal="right" wrapText="1"/>
      <protection/>
    </xf>
    <xf numFmtId="49" fontId="27" fillId="0" borderId="0" xfId="113" applyNumberFormat="1" applyFont="1" applyFill="1" applyBorder="1" applyAlignment="1" applyProtection="1">
      <alignment horizontal="center" vertical="center" wrapText="1"/>
      <protection locked="0"/>
    </xf>
    <xf numFmtId="49" fontId="28" fillId="0" borderId="11" xfId="113" applyNumberFormat="1" applyFont="1" applyFill="1" applyBorder="1" applyAlignment="1" applyProtection="1">
      <alignment vertical="center" wrapText="1"/>
      <protection locked="0"/>
    </xf>
    <xf numFmtId="49" fontId="28" fillId="0" borderId="0" xfId="113" applyNumberFormat="1" applyFont="1" applyFill="1" applyBorder="1" applyAlignment="1" applyProtection="1">
      <alignment vertical="center" wrapText="1"/>
      <protection locked="0"/>
    </xf>
    <xf numFmtId="0" fontId="27" fillId="0" borderId="12" xfId="113" applyFont="1" applyFill="1" applyBorder="1" applyAlignment="1" applyProtection="1">
      <alignment horizontal="right" vertical="center" wrapText="1"/>
      <protection/>
    </xf>
    <xf numFmtId="49" fontId="0" fillId="0" borderId="13" xfId="114" applyNumberFormat="1" applyFont="1" applyBorder="1" applyAlignment="1">
      <alignment vertical="center" wrapText="1"/>
      <protection/>
    </xf>
    <xf numFmtId="49" fontId="0" fillId="0" borderId="14" xfId="114" applyNumberFormat="1" applyFont="1" applyBorder="1" applyAlignment="1">
      <alignment vertical="center" wrapText="1"/>
      <protection/>
    </xf>
    <xf numFmtId="49" fontId="28" fillId="0" borderId="0" xfId="113" applyNumberFormat="1" applyFont="1" applyBorder="1" applyAlignment="1" applyProtection="1">
      <alignment vertical="center" wrapText="1"/>
      <protection locked="0"/>
    </xf>
    <xf numFmtId="0" fontId="27" fillId="0" borderId="0" xfId="113" applyFont="1" applyFill="1" applyBorder="1" applyAlignment="1" applyProtection="1">
      <alignment horizontal="right" vertical="center" wrapText="1"/>
      <protection/>
    </xf>
    <xf numFmtId="49" fontId="27" fillId="0" borderId="0" xfId="113" applyNumberFormat="1" applyFont="1" applyFill="1" applyBorder="1" applyAlignment="1" applyProtection="1">
      <alignment wrapText="1"/>
      <protection locked="0"/>
    </xf>
    <xf numFmtId="49" fontId="21" fillId="0" borderId="0" xfId="113" applyNumberFormat="1" applyFont="1" applyFill="1" applyBorder="1" applyProtection="1">
      <alignment/>
      <protection locked="0"/>
    </xf>
    <xf numFmtId="49" fontId="21" fillId="0" borderId="0" xfId="113" applyNumberFormat="1" applyFont="1" applyBorder="1" applyProtection="1">
      <alignment/>
      <protection locked="0"/>
    </xf>
    <xf numFmtId="49" fontId="29" fillId="0" borderId="0" xfId="113" applyNumberFormat="1" applyFont="1" applyProtection="1">
      <alignment/>
      <protection locked="0"/>
    </xf>
    <xf numFmtId="0" fontId="29" fillId="0" borderId="0" xfId="113" applyFont="1" applyProtection="1">
      <alignment/>
      <protection locked="0"/>
    </xf>
    <xf numFmtId="49" fontId="27" fillId="0" borderId="0" xfId="113" applyNumberFormat="1" applyFont="1" applyProtection="1">
      <alignment/>
      <protection/>
    </xf>
    <xf numFmtId="49" fontId="21" fillId="0" borderId="0" xfId="113" applyNumberFormat="1" applyFont="1" applyProtection="1">
      <alignment/>
      <protection/>
    </xf>
    <xf numFmtId="0" fontId="22" fillId="0" borderId="11" xfId="113" applyFont="1" applyBorder="1" applyAlignment="1" applyProtection="1">
      <alignment/>
      <protection locked="0"/>
    </xf>
    <xf numFmtId="0" fontId="22" fillId="0" borderId="13" xfId="113" applyFont="1" applyBorder="1" applyAlignment="1" applyProtection="1">
      <alignment/>
      <protection locked="0"/>
    </xf>
    <xf numFmtId="3" fontId="21" fillId="0" borderId="0" xfId="113" applyNumberFormat="1" applyFont="1" applyBorder="1" applyProtection="1">
      <alignment/>
      <protection locked="0"/>
    </xf>
    <xf numFmtId="1" fontId="27" fillId="0" borderId="10" xfId="113" applyNumberFormat="1" applyFont="1" applyFill="1" applyBorder="1" applyAlignment="1" applyProtection="1">
      <alignment horizontal="center" vertical="center" wrapText="1"/>
      <protection locked="0"/>
    </xf>
    <xf numFmtId="1" fontId="28" fillId="0" borderId="10" xfId="113" applyNumberFormat="1" applyFont="1" applyFill="1" applyBorder="1" applyAlignment="1" applyProtection="1">
      <alignment horizontal="center" vertical="center" wrapText="1"/>
      <protection locked="0"/>
    </xf>
    <xf numFmtId="0" fontId="22" fillId="0" borderId="13" xfId="113" applyFont="1" applyFill="1" applyBorder="1" applyAlignment="1" applyProtection="1">
      <alignment/>
      <protection locked="0"/>
    </xf>
    <xf numFmtId="0" fontId="21" fillId="0" borderId="0" xfId="113" applyFont="1" applyFill="1" applyProtection="1">
      <alignment/>
      <protection/>
    </xf>
    <xf numFmtId="49" fontId="24" fillId="0" borderId="0" xfId="113" applyNumberFormat="1" applyFont="1" applyFill="1" applyBorder="1" applyAlignment="1" applyProtection="1">
      <alignment horizontal="left" wrapText="1"/>
      <protection/>
    </xf>
    <xf numFmtId="49" fontId="28" fillId="0" borderId="0" xfId="113" applyNumberFormat="1" applyFont="1" applyFill="1" applyBorder="1" applyAlignment="1" applyProtection="1">
      <alignment wrapText="1"/>
      <protection locked="0"/>
    </xf>
    <xf numFmtId="49" fontId="0" fillId="0" borderId="14" xfId="114" applyNumberFormat="1" applyFont="1" applyFill="1" applyBorder="1" applyAlignment="1">
      <alignment vertical="center" wrapText="1"/>
      <protection/>
    </xf>
    <xf numFmtId="49" fontId="29" fillId="0" borderId="0" xfId="113" applyNumberFormat="1" applyFont="1" applyFill="1" applyProtection="1">
      <alignment/>
      <protection locked="0"/>
    </xf>
    <xf numFmtId="49" fontId="21" fillId="0" borderId="0" xfId="113" applyNumberFormat="1" applyFont="1" applyFill="1" applyProtection="1">
      <alignment/>
      <protection/>
    </xf>
    <xf numFmtId="1" fontId="27" fillId="0" borderId="10" xfId="113" applyNumberFormat="1" applyFont="1" applyBorder="1" applyAlignment="1" applyProtection="1">
      <alignment horizontal="center" vertical="center" wrapText="1"/>
      <protection locked="0"/>
    </xf>
    <xf numFmtId="49" fontId="27" fillId="0" borderId="11" xfId="113" applyNumberFormat="1" applyFont="1" applyFill="1" applyBorder="1" applyAlignment="1" applyProtection="1">
      <alignment horizontal="center" vertical="center" wrapText="1"/>
      <protection locked="0"/>
    </xf>
    <xf numFmtId="1" fontId="27" fillId="0" borderId="14" xfId="113" applyNumberFormat="1" applyFont="1" applyFill="1" applyBorder="1" applyAlignment="1" applyProtection="1">
      <alignment horizontal="center" vertical="center" wrapText="1"/>
      <protection locked="0"/>
    </xf>
    <xf numFmtId="1" fontId="27" fillId="0" borderId="15" xfId="113" applyNumberFormat="1" applyFont="1" applyFill="1" applyBorder="1" applyAlignment="1" applyProtection="1">
      <alignment horizontal="center" vertical="center" wrapText="1"/>
      <protection locked="0"/>
    </xf>
    <xf numFmtId="3" fontId="27" fillId="0" borderId="10" xfId="113" applyNumberFormat="1" applyFont="1" applyFill="1" applyBorder="1" applyAlignment="1" applyProtection="1">
      <alignment horizontal="center" vertical="center"/>
      <protection locked="0"/>
    </xf>
    <xf numFmtId="10" fontId="0" fillId="0" borderId="0" xfId="118" applyNumberFormat="1" applyProtection="1">
      <protection locked="0"/>
    </xf>
    <xf numFmtId="0" fontId="21" fillId="0" borderId="0" xfId="113" applyFont="1" applyFill="1" applyProtection="1">
      <alignment/>
      <protection locked="0"/>
    </xf>
    <xf numFmtId="0" fontId="0" fillId="0" borderId="0" xfId="0" applyFill="1" applyAlignment="1">
      <alignment horizontal="right"/>
    </xf>
    <xf numFmtId="0" fontId="22" fillId="0" borderId="14" xfId="113" applyFont="1" applyFill="1" applyBorder="1" applyAlignment="1" applyProtection="1">
      <alignment/>
      <protection locked="0"/>
    </xf>
    <xf numFmtId="49" fontId="22" fillId="0" borderId="10" xfId="113" applyNumberFormat="1" applyFont="1" applyFill="1" applyBorder="1" applyAlignment="1" applyProtection="1">
      <alignment horizontal="center" vertical="center"/>
      <protection locked="0"/>
    </xf>
    <xf numFmtId="0" fontId="26" fillId="0" borderId="0" xfId="113" applyFont="1" applyFill="1" applyAlignment="1" applyProtection="1">
      <alignment horizontal="right"/>
      <protection locked="0"/>
    </xf>
    <xf numFmtId="0" fontId="29" fillId="0" borderId="0" xfId="113" applyFont="1" applyFill="1" applyProtection="1">
      <alignment/>
      <protection locked="0"/>
    </xf>
    <xf numFmtId="0" fontId="21" fillId="0" borderId="0" xfId="113" applyFont="1" applyFill="1" applyAlignment="1" applyProtection="1">
      <alignment/>
      <protection locked="0"/>
    </xf>
    <xf numFmtId="3" fontId="28" fillId="0" borderId="16" xfId="113" applyNumberFormat="1" applyFont="1" applyFill="1" applyBorder="1" applyAlignment="1" applyProtection="1">
      <alignment horizontal="right" vertical="center" wrapText="1"/>
      <protection/>
    </xf>
    <xf numFmtId="1" fontId="27" fillId="0" borderId="0" xfId="113" applyNumberFormat="1" applyFont="1" applyFill="1" applyBorder="1" applyAlignment="1" applyProtection="1">
      <alignment horizontal="center" vertical="center" wrapText="1"/>
      <protection locked="0"/>
    </xf>
    <xf numFmtId="0" fontId="27" fillId="0" borderId="10" xfId="113" applyNumberFormat="1" applyFont="1" applyFill="1" applyBorder="1" applyAlignment="1" applyProtection="1">
      <alignment horizontal="center" vertical="center" wrapText="1"/>
      <protection locked="0"/>
    </xf>
    <xf numFmtId="0" fontId="27" fillId="0" borderId="10" xfId="0" applyNumberFormat="1" applyFont="1" applyFill="1" applyBorder="1" applyAlignment="1">
      <alignment horizontal="center" vertical="center"/>
    </xf>
    <xf numFmtId="0" fontId="27" fillId="0" borderId="17" xfId="113" applyNumberFormat="1" applyFont="1" applyFill="1" applyBorder="1" applyAlignment="1" applyProtection="1">
      <alignment horizontal="center" vertical="center" wrapText="1"/>
      <protection locked="0"/>
    </xf>
    <xf numFmtId="0" fontId="27" fillId="0" borderId="18" xfId="113" applyFont="1" applyFill="1" applyBorder="1" applyAlignment="1" applyProtection="1">
      <alignment horizontal="center" vertical="center" wrapText="1"/>
      <protection/>
    </xf>
    <xf numFmtId="1" fontId="27" fillId="0" borderId="0" xfId="113" applyNumberFormat="1" applyFont="1" applyFill="1" applyBorder="1" applyAlignment="1" applyProtection="1">
      <alignment horizontal="right" vertical="center" wrapText="1"/>
      <protection locked="0"/>
    </xf>
    <xf numFmtId="49" fontId="30" fillId="0" borderId="0" xfId="113" applyNumberFormat="1" applyFont="1" applyBorder="1" applyAlignment="1" applyProtection="1">
      <alignment horizontal="left" vertical="top" wrapText="1"/>
      <protection/>
    </xf>
    <xf numFmtId="49" fontId="27" fillId="0" borderId="10" xfId="113" applyNumberFormat="1" applyFont="1" applyFill="1" applyBorder="1" applyAlignment="1" applyProtection="1">
      <alignment horizontal="center" vertical="center" wrapText="1"/>
      <protection/>
    </xf>
    <xf numFmtId="49" fontId="27" fillId="0" borderId="10" xfId="114" applyNumberFormat="1" applyFont="1" applyFill="1" applyBorder="1" applyAlignment="1">
      <alignment horizontal="center" vertical="center" wrapText="1"/>
      <protection/>
    </xf>
    <xf numFmtId="49" fontId="27" fillId="0" borderId="10" xfId="113" applyNumberFormat="1" applyFont="1" applyBorder="1" applyAlignment="1" applyProtection="1">
      <alignment horizontal="center" vertical="center" wrapText="1"/>
      <protection/>
    </xf>
    <xf numFmtId="0" fontId="30" fillId="0" borderId="19" xfId="0" applyFont="1" applyFill="1" applyBorder="1" applyAlignment="1">
      <alignment horizontal="center" vertical="center" wrapText="1"/>
    </xf>
    <xf numFmtId="0" fontId="30" fillId="0" borderId="20" xfId="0" applyFont="1" applyFill="1" applyBorder="1" applyAlignment="1">
      <alignment horizontal="center" vertical="center" wrapText="1"/>
    </xf>
    <xf numFmtId="0" fontId="30" fillId="0" borderId="18" xfId="0" applyFont="1" applyFill="1" applyBorder="1" applyAlignment="1">
      <alignment horizontal="center" vertical="center" wrapText="1"/>
    </xf>
    <xf numFmtId="0" fontId="27" fillId="0" borderId="10" xfId="113" applyFont="1" applyBorder="1" applyAlignment="1" applyProtection="1">
      <alignment horizontal="center" wrapText="1"/>
      <protection locked="0"/>
    </xf>
    <xf numFmtId="49" fontId="28" fillId="0" borderId="12" xfId="113" applyNumberFormat="1" applyFont="1" applyBorder="1" applyAlignment="1" applyProtection="1">
      <alignment horizontal="center" wrapText="1"/>
      <protection locked="0"/>
    </xf>
    <xf numFmtId="0" fontId="23" fillId="0" borderId="13" xfId="113" applyFont="1" applyBorder="1" applyAlignment="1" applyProtection="1">
      <alignment horizontal="center"/>
      <protection locked="0"/>
    </xf>
    <xf numFmtId="49" fontId="28" fillId="0" borderId="12" xfId="113" applyNumberFormat="1" applyFont="1" applyBorder="1" applyAlignment="1" applyProtection="1">
      <alignment horizontal="left" vertical="top" wrapText="1"/>
      <protection/>
    </xf>
    <xf numFmtId="49" fontId="27" fillId="0" borderId="21" xfId="113" applyNumberFormat="1" applyFont="1" applyFill="1" applyBorder="1" applyAlignment="1" applyProtection="1">
      <alignment horizontal="center" vertical="center" wrapText="1"/>
      <protection/>
    </xf>
    <xf numFmtId="49" fontId="27" fillId="0" borderId="16" xfId="113" applyNumberFormat="1" applyFont="1" applyFill="1" applyBorder="1" applyAlignment="1" applyProtection="1">
      <alignment horizontal="center" vertical="center" wrapText="1"/>
      <protection/>
    </xf>
  </cellXfs>
  <cellStyles count="110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20% - Accent1 2 2" xfId="20"/>
    <cellStyle name="20% - Accent1 2 2 2" xfId="21"/>
    <cellStyle name="20% - Accent1 2 2 3" xfId="22"/>
    <cellStyle name="20% - Accent2 2 2" xfId="23"/>
    <cellStyle name="20% - Accent2 2 2 2" xfId="24"/>
    <cellStyle name="20% - Accent2 2 2 3" xfId="25"/>
    <cellStyle name="20% - Accent3 2 2" xfId="26"/>
    <cellStyle name="20% - Accent3 2 2 2" xfId="27"/>
    <cellStyle name="20% - Accent3 2 2 3" xfId="28"/>
    <cellStyle name="20% - Accent4 2 2" xfId="29"/>
    <cellStyle name="20% - Accent4 2 2 2" xfId="30"/>
    <cellStyle name="20% - Accent4 2 2 3" xfId="31"/>
    <cellStyle name="20% - Accent5 2 2" xfId="32"/>
    <cellStyle name="20% - Accent5 2 2 2" xfId="33"/>
    <cellStyle name="20% - Accent5 2 2 3" xfId="34"/>
    <cellStyle name="20% - Accent6 2 2" xfId="35"/>
    <cellStyle name="20% - Accent6 2 2 2" xfId="36"/>
    <cellStyle name="20% - Accent6 2 2 3" xfId="37"/>
    <cellStyle name="40% - Accent1 2 2" xfId="38"/>
    <cellStyle name="40% - Accent1 2 2 2" xfId="39"/>
    <cellStyle name="40% - Accent1 2 2 3" xfId="40"/>
    <cellStyle name="40% - Accent2 2 2" xfId="41"/>
    <cellStyle name="40% - Accent2 2 2 2" xfId="42"/>
    <cellStyle name="40% - Accent2 2 2 3" xfId="43"/>
    <cellStyle name="40% - Accent3 2 2" xfId="44"/>
    <cellStyle name="40% - Accent3 2 2 2" xfId="45"/>
    <cellStyle name="40% - Accent3 2 2 3" xfId="46"/>
    <cellStyle name="40% - Accent4 2 2" xfId="47"/>
    <cellStyle name="40% - Accent4 2 2 2" xfId="48"/>
    <cellStyle name="40% - Accent4 2 2 3" xfId="49"/>
    <cellStyle name="40% - Accent5 2 2" xfId="50"/>
    <cellStyle name="40% - Accent5 2 2 2" xfId="51"/>
    <cellStyle name="40% - Accent5 2 2 3" xfId="52"/>
    <cellStyle name="40% - Accent6 2 2" xfId="53"/>
    <cellStyle name="40% - Accent6 2 2 2" xfId="54"/>
    <cellStyle name="40% - Accent6 2 2 3" xfId="55"/>
    <cellStyle name="60% - Accent1 2 2" xfId="56"/>
    <cellStyle name="60% - Accent2 2 2" xfId="57"/>
    <cellStyle name="60% - Accent3 2 2" xfId="58"/>
    <cellStyle name="60% - Accent4 2 2" xfId="59"/>
    <cellStyle name="60% - Accent5 2 2" xfId="60"/>
    <cellStyle name="60% - Accent6 2 2" xfId="61"/>
    <cellStyle name="Accent1 2 2" xfId="62"/>
    <cellStyle name="Accent2 2 2" xfId="63"/>
    <cellStyle name="Accent3 2 2" xfId="64"/>
    <cellStyle name="Accent4 2 2" xfId="65"/>
    <cellStyle name="Accent5 2 2" xfId="66"/>
    <cellStyle name="Accent6 2 2" xfId="67"/>
    <cellStyle name="Bad 2 2" xfId="68"/>
    <cellStyle name="Calculation 2 2" xfId="69"/>
    <cellStyle name="Check Cell 2 2" xfId="70"/>
    <cellStyle name="Currency 2" xfId="71"/>
    <cellStyle name="Currency 2 2" xfId="72"/>
    <cellStyle name="Explanatory Text 2 2" xfId="73"/>
    <cellStyle name="Good 2 2" xfId="74"/>
    <cellStyle name="Heading 1 2 2" xfId="75"/>
    <cellStyle name="Heading 2 2 2" xfId="76"/>
    <cellStyle name="Heading 3 2 2" xfId="77"/>
    <cellStyle name="Heading 4 2 2" xfId="78"/>
    <cellStyle name="Input 2 2" xfId="79"/>
    <cellStyle name="Linked Cell 2 2" xfId="80"/>
    <cellStyle name="Neutral 2 2" xfId="81"/>
    <cellStyle name="Normal 10" xfId="82"/>
    <cellStyle name="Normal 10 2" xfId="83"/>
    <cellStyle name="Normal 11" xfId="84"/>
    <cellStyle name="Normal 11 2" xfId="85"/>
    <cellStyle name="Normal 12" xfId="86"/>
    <cellStyle name="Normal 12 2" xfId="87"/>
    <cellStyle name="Normal 13" xfId="88"/>
    <cellStyle name="Normal 13 2" xfId="89"/>
    <cellStyle name="Normal 14" xfId="90"/>
    <cellStyle name="Normal 14 2" xfId="91"/>
    <cellStyle name="Normal 15" xfId="92"/>
    <cellStyle name="Normal 15 2" xfId="93"/>
    <cellStyle name="Normal 16" xfId="94"/>
    <cellStyle name="Normal 16 2" xfId="95"/>
    <cellStyle name="Normal 18" xfId="96"/>
    <cellStyle name="Normal 2" xfId="97"/>
    <cellStyle name="Normal 2 2" xfId="98"/>
    <cellStyle name="Normal 20" xfId="99"/>
    <cellStyle name="Normal 20 2" xfId="100"/>
    <cellStyle name="Normal 21" xfId="101"/>
    <cellStyle name="Normal 21 2" xfId="102"/>
    <cellStyle name="Normal 3 2" xfId="103"/>
    <cellStyle name="Normal 4" xfId="104"/>
    <cellStyle name="Normal 4 2" xfId="105"/>
    <cellStyle name="Normal 4_7-4" xfId="106"/>
    <cellStyle name="Normal 5" xfId="107"/>
    <cellStyle name="Normal 5 2" xfId="108"/>
    <cellStyle name="Normal 8" xfId="109"/>
    <cellStyle name="Normal 8 2" xfId="110"/>
    <cellStyle name="Normal 9" xfId="111"/>
    <cellStyle name="Normal 9 2" xfId="112"/>
    <cellStyle name="Normal_Pamatformas" xfId="113"/>
    <cellStyle name="Normal_Veidlapa_2008_oktobris_(5.piel)_(2)" xfId="114"/>
    <cellStyle name="Note 2 2" xfId="115"/>
    <cellStyle name="Output 2 2" xfId="116"/>
    <cellStyle name="Parastais_FMLikp01_p05_221205_pap_afp_makp" xfId="117"/>
    <cellStyle name="Procenti" xfId="118" builtinId="5"/>
    <cellStyle name="Style 1" xfId="119"/>
    <cellStyle name="Title 2 2" xfId="120"/>
    <cellStyle name="Total 2 2" xfId="121"/>
    <cellStyle name="V?st." xfId="122"/>
    <cellStyle name="Warning Text 2 2" xfId="123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sharedStrings" Target="sharedString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1DBFF601-5F20-4BED-802E-B66D9D08CAB0}">
  <sheetPr>
    <pageSetUpPr fitToPage="1"/>
  </sheetPr>
  <dimension ref="A1:AM92"/>
  <sheetViews>
    <sheetView tabSelected="1" zoomScale="70" zoomScaleNormal="70" zoomScaleSheetLayoutView="100" workbookViewId="0" topLeftCell="A1">
      <pane ySplit="9" topLeftCell="A10" activePane="bottomLeft" state="frozen"/>
      <selection pane="topLeft" activeCell="A1" sqref="A1"/>
      <selection pane="bottomLeft" activeCell="V68" sqref="V68"/>
    </sheetView>
  </sheetViews>
  <sheetFormatPr defaultRowHeight="15.75"/>
  <cols>
    <col min="1" max="1" width="3.71428571428571" style="1" customWidth="1"/>
    <col min="2" max="2" width="8" style="2" customWidth="1"/>
    <col min="3" max="3" width="12.4285714285714" style="2" customWidth="1"/>
    <col min="4" max="4" width="25" style="2" customWidth="1"/>
    <col min="5" max="5" width="11.2857142857143" style="2" customWidth="1"/>
    <col min="6" max="6" width="11.5714285714286" style="2" customWidth="1"/>
    <col min="7" max="7" width="15.2857142857143" style="55" customWidth="1"/>
    <col min="8" max="8" width="13.1428571428571" style="2" customWidth="1"/>
    <col min="9" max="9" width="16.2857142857143" style="55" customWidth="1"/>
    <col min="10" max="10" width="12.7142857142857" style="55" customWidth="1"/>
    <col min="11" max="11" width="10" style="3" customWidth="1"/>
    <col min="12" max="12" width="9.57142857142857" style="3" customWidth="1"/>
    <col min="13" max="13" width="10.8571428571429" style="3" customWidth="1"/>
    <col min="14" max="14" width="10.5714285714286" style="3" customWidth="1"/>
    <col min="15" max="15" width="10.1428571428571" style="3" customWidth="1"/>
    <col min="16" max="18" width="11.2857142857143" style="67" customWidth="1"/>
    <col min="19" max="19" width="14.2857142857143" style="67" customWidth="1"/>
    <col min="20" max="20" width="8.14285714285714" style="3" customWidth="1"/>
    <col min="21" max="21" width="9.14285714285714" style="3" customWidth="1"/>
    <col min="22" max="22" width="9.14285714285714" style="4" customWidth="1"/>
    <col min="23" max="24" width="9.14285714285714" style="3" customWidth="1"/>
    <col min="25" max="25" width="9.14285714285714" style="4" customWidth="1"/>
    <col min="26" max="38" width="9.14285714285714" style="1" customWidth="1"/>
    <col min="39" max="39" width="11.2857142857143" style="1" bestFit="1" customWidth="1"/>
    <col min="40" max="249" width="9.14285714285714" style="1" customWidth="1"/>
  </cols>
  <sheetData>
    <row r="1" spans="19:19" ht="15.75">
      <c r="S1" s="68" t="s">
        <v>187</v>
      </c>
    </row>
    <row r="2" spans="19:19" ht="15.75">
      <c r="S2" s="68" t="s">
        <v>223</v>
      </c>
    </row>
    <row r="3" spans="19:19" ht="15.75">
      <c r="S3" s="68" t="s">
        <v>224</v>
      </c>
    </row>
    <row r="5" spans="1:19" ht="18.75">
      <c r="A5" s="49"/>
      <c r="B5" s="50"/>
      <c r="C5" s="50"/>
      <c r="D5" s="50"/>
      <c r="E5" s="50"/>
      <c r="F5" s="50"/>
      <c r="G5" s="54"/>
      <c r="H5" s="50"/>
      <c r="I5" s="90" t="s">
        <v>186</v>
      </c>
      <c r="J5" s="90"/>
      <c r="K5" s="90"/>
      <c r="L5" s="90"/>
      <c r="M5" s="90"/>
      <c r="N5" s="90"/>
      <c r="O5" s="50"/>
      <c r="P5" s="69"/>
      <c r="Q5" s="69"/>
      <c r="R5" s="69"/>
      <c r="S5" s="70"/>
    </row>
    <row r="6" spans="19:19" ht="30.75" customHeight="1">
      <c r="S6" s="71" t="s">
        <v>1</v>
      </c>
    </row>
    <row r="7" spans="1:19" ht="21" customHeight="1">
      <c r="A7" s="82" t="s">
        <v>82</v>
      </c>
      <c r="B7" s="82" t="s">
        <v>2</v>
      </c>
      <c r="C7" s="83" t="s">
        <v>112</v>
      </c>
      <c r="D7" s="84" t="s">
        <v>3</v>
      </c>
      <c r="E7" s="82" t="s">
        <v>4</v>
      </c>
      <c r="F7" s="82" t="s">
        <v>161</v>
      </c>
      <c r="G7" s="92" t="s">
        <v>162</v>
      </c>
      <c r="H7" s="87" t="s">
        <v>163</v>
      </c>
      <c r="I7" s="87" t="s">
        <v>164</v>
      </c>
      <c r="J7" s="85" t="s">
        <v>165</v>
      </c>
      <c r="K7" s="88"/>
      <c r="L7" s="88"/>
      <c r="M7" s="88"/>
      <c r="N7" s="88"/>
      <c r="O7" s="88"/>
      <c r="P7" s="88"/>
      <c r="Q7" s="88"/>
      <c r="R7" s="88"/>
      <c r="S7" s="88"/>
    </row>
    <row r="8" spans="1:25" s="9" customFormat="1" ht="67.5" customHeight="1">
      <c r="A8" s="82"/>
      <c r="B8" s="82"/>
      <c r="C8" s="83"/>
      <c r="D8" s="84"/>
      <c r="E8" s="82"/>
      <c r="F8" s="82"/>
      <c r="G8" s="93"/>
      <c r="H8" s="87"/>
      <c r="I8" s="87"/>
      <c r="J8" s="86"/>
      <c r="K8" s="5">
        <v>2026</v>
      </c>
      <c r="L8" s="5">
        <v>2027</v>
      </c>
      <c r="M8" s="5">
        <v>2028</v>
      </c>
      <c r="N8" s="5">
        <v>2029</v>
      </c>
      <c r="O8" s="5">
        <v>2030</v>
      </c>
      <c r="P8" s="5">
        <v>2031</v>
      </c>
      <c r="Q8" s="5">
        <v>2032</v>
      </c>
      <c r="R8" s="5" t="s">
        <v>5</v>
      </c>
      <c r="S8" s="6" t="s">
        <v>6</v>
      </c>
      <c r="T8" s="7"/>
      <c r="U8" s="7"/>
      <c r="V8" s="8"/>
      <c r="W8" s="7"/>
      <c r="X8" s="7"/>
      <c r="Y8" s="8"/>
    </row>
    <row r="9" spans="1:25" s="13" customFormat="1" ht="12.75">
      <c r="A9" s="10" t="s">
        <v>7</v>
      </c>
      <c r="B9" s="10" t="s">
        <v>8</v>
      </c>
      <c r="C9" s="10" t="s">
        <v>9</v>
      </c>
      <c r="D9" s="10" t="s">
        <v>10</v>
      </c>
      <c r="E9" s="10" t="s">
        <v>11</v>
      </c>
      <c r="F9" s="10"/>
      <c r="G9" s="10"/>
      <c r="H9" s="10"/>
      <c r="I9" s="10"/>
      <c r="J9" s="10"/>
      <c r="K9" s="11">
        <v>1</v>
      </c>
      <c r="L9" s="11">
        <v>2</v>
      </c>
      <c r="M9" s="11">
        <v>3</v>
      </c>
      <c r="N9" s="11">
        <v>4</v>
      </c>
      <c r="O9" s="11">
        <v>5</v>
      </c>
      <c r="P9" s="11">
        <v>6</v>
      </c>
      <c r="Q9" s="11">
        <v>7</v>
      </c>
      <c r="R9" s="11">
        <v>8</v>
      </c>
      <c r="S9" s="11">
        <v>9</v>
      </c>
      <c r="T9" s="12"/>
      <c r="U9" s="12"/>
      <c r="V9" s="12"/>
      <c r="W9" s="12"/>
      <c r="X9" s="12"/>
      <c r="Y9" s="12"/>
    </row>
    <row r="10" spans="1:25" s="13" customFormat="1" ht="15.75" customHeight="1">
      <c r="A10" s="14"/>
      <c r="B10" s="91" t="s">
        <v>12</v>
      </c>
      <c r="C10" s="91"/>
      <c r="D10" s="15"/>
      <c r="E10" s="15"/>
      <c r="F10" s="15"/>
      <c r="G10" s="56"/>
      <c r="H10" s="15"/>
      <c r="I10" s="56"/>
      <c r="J10" s="56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s="13" customFormat="1" ht="89.25">
      <c r="A11" s="16" t="s">
        <v>83</v>
      </c>
      <c r="B11" s="17" t="s">
        <v>13</v>
      </c>
      <c r="C11" s="16" t="s">
        <v>113</v>
      </c>
      <c r="D11" s="17" t="s">
        <v>14</v>
      </c>
      <c r="E11" s="16" t="s">
        <v>114</v>
      </c>
      <c r="F11" s="76">
        <v>45295</v>
      </c>
      <c r="G11" s="52">
        <v>33624</v>
      </c>
      <c r="H11" s="52">
        <f>G11-J11</f>
        <v>31756</v>
      </c>
      <c r="I11" s="52">
        <v>1084.99</v>
      </c>
      <c r="J11" s="52">
        <v>1868</v>
      </c>
      <c r="K11" s="18">
        <v>2952.99</v>
      </c>
      <c r="L11" s="18">
        <v>2862.29</v>
      </c>
      <c r="M11" s="18">
        <v>2807.7000000000003</v>
      </c>
      <c r="N11" s="18">
        <v>2745.9599999999996</v>
      </c>
      <c r="O11" s="18">
        <v>2686.80</v>
      </c>
      <c r="P11" s="18">
        <v>2627.7099999999996</v>
      </c>
      <c r="Q11" s="18">
        <v>2570.63</v>
      </c>
      <c r="R11" s="18">
        <v>24355.799999999992</v>
      </c>
      <c r="S11" s="19">
        <f>SUM(K11:R11)</f>
        <v>43609.87999999999</v>
      </c>
      <c r="T11" s="12"/>
      <c r="U11" s="12"/>
      <c r="V11" s="12"/>
      <c r="W11" s="12"/>
      <c r="X11" s="12"/>
      <c r="Y11" s="12"/>
    </row>
    <row r="12" spans="1:25" s="13" customFormat="1" ht="76.5">
      <c r="A12" s="16" t="s">
        <v>158</v>
      </c>
      <c r="B12" s="17" t="s">
        <v>13</v>
      </c>
      <c r="C12" s="16" t="s">
        <v>115</v>
      </c>
      <c r="D12" s="17" t="s">
        <v>28</v>
      </c>
      <c r="E12" s="16" t="s">
        <v>25</v>
      </c>
      <c r="F12" s="76">
        <v>773760</v>
      </c>
      <c r="G12" s="52">
        <v>532597</v>
      </c>
      <c r="H12" s="52">
        <f t="shared" si="0" ref="H12:H54">G12-J12</f>
        <v>492401</v>
      </c>
      <c r="I12" s="52">
        <v>14165.54</v>
      </c>
      <c r="J12" s="52">
        <v>40196</v>
      </c>
      <c r="K12" s="18">
        <v>54361.54</v>
      </c>
      <c r="L12" s="18">
        <v>52633.37</v>
      </c>
      <c r="M12" s="18">
        <v>51634.01</v>
      </c>
      <c r="N12" s="18">
        <v>50574.08</v>
      </c>
      <c r="O12" s="18">
        <v>49545.880000000005</v>
      </c>
      <c r="P12" s="18">
        <v>48519.04</v>
      </c>
      <c r="Q12" s="18">
        <v>47513.340000000004</v>
      </c>
      <c r="R12" s="18">
        <v>273544.66000000003</v>
      </c>
      <c r="S12" s="19">
        <f t="shared" si="1" ref="S12:S57">SUM(K12:R12)</f>
        <v>628325.92000000004</v>
      </c>
      <c r="T12" s="12"/>
      <c r="U12" s="12"/>
      <c r="V12" s="12"/>
      <c r="W12" s="12"/>
      <c r="X12" s="12"/>
      <c r="Y12" s="12"/>
    </row>
    <row r="13" spans="1:25" s="13" customFormat="1" ht="89.25">
      <c r="A13" s="16" t="s">
        <v>84</v>
      </c>
      <c r="B13" s="17" t="s">
        <v>13</v>
      </c>
      <c r="C13" s="16" t="s">
        <v>116</v>
      </c>
      <c r="D13" s="17" t="s">
        <v>24</v>
      </c>
      <c r="E13" s="16" t="s">
        <v>25</v>
      </c>
      <c r="F13" s="77">
        <v>139964</v>
      </c>
      <c r="G13" s="52">
        <v>1592</v>
      </c>
      <c r="H13" s="52">
        <f t="shared" si="0"/>
        <v>0</v>
      </c>
      <c r="I13" s="52">
        <v>36.739999999999995</v>
      </c>
      <c r="J13" s="52">
        <v>1592</v>
      </c>
      <c r="K13" s="18">
        <v>1628.7400000000002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v>0</v>
      </c>
      <c r="S13" s="19">
        <f t="shared" si="1"/>
        <v>1628.7400000000002</v>
      </c>
      <c r="T13" s="12"/>
      <c r="U13" s="12"/>
      <c r="V13" s="12"/>
      <c r="W13" s="12"/>
      <c r="X13" s="12"/>
      <c r="Y13" s="12"/>
    </row>
    <row r="14" spans="1:25" s="13" customFormat="1" ht="63.75">
      <c r="A14" s="16" t="s">
        <v>220</v>
      </c>
      <c r="B14" s="17" t="s">
        <v>13</v>
      </c>
      <c r="C14" s="16" t="s">
        <v>117</v>
      </c>
      <c r="D14" s="17" t="s">
        <v>118</v>
      </c>
      <c r="E14" s="16" t="s">
        <v>57</v>
      </c>
      <c r="F14" s="77">
        <v>102180</v>
      </c>
      <c r="G14" s="52">
        <v>20766</v>
      </c>
      <c r="H14" s="52">
        <f t="shared" si="0"/>
        <v>4478</v>
      </c>
      <c r="I14" s="52">
        <v>461.96</v>
      </c>
      <c r="J14" s="52">
        <v>16288</v>
      </c>
      <c r="K14" s="18">
        <v>16749.96</v>
      </c>
      <c r="L14" s="18">
        <v>4559.4699999999993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v>0</v>
      </c>
      <c r="S14" s="19">
        <f t="shared" si="1"/>
        <v>21309.43</v>
      </c>
      <c r="T14" s="12"/>
      <c r="U14" s="12"/>
      <c r="V14" s="12"/>
      <c r="W14" s="12"/>
      <c r="X14" s="12"/>
      <c r="Y14" s="12"/>
    </row>
    <row r="15" spans="1:25" s="13" customFormat="1" ht="89.25">
      <c r="A15" s="16" t="s">
        <v>85</v>
      </c>
      <c r="B15" s="17" t="s">
        <v>13</v>
      </c>
      <c r="C15" s="16" t="s">
        <v>119</v>
      </c>
      <c r="D15" s="17" t="s">
        <v>120</v>
      </c>
      <c r="E15" s="16" t="s">
        <v>15</v>
      </c>
      <c r="F15" s="77">
        <v>64571</v>
      </c>
      <c r="G15" s="52">
        <v>6645</v>
      </c>
      <c r="H15" s="52">
        <f t="shared" si="0"/>
        <v>4873</v>
      </c>
      <c r="I15" s="52">
        <v>163.09000000000003</v>
      </c>
      <c r="J15" s="52">
        <v>1772</v>
      </c>
      <c r="K15" s="18">
        <v>1935.09</v>
      </c>
      <c r="L15" s="18">
        <v>1889.65</v>
      </c>
      <c r="M15" s="18">
        <v>1844.45</v>
      </c>
      <c r="N15" s="18">
        <v>1355.89</v>
      </c>
      <c r="O15" s="18">
        <v>0</v>
      </c>
      <c r="P15" s="18">
        <v>0</v>
      </c>
      <c r="Q15" s="18">
        <v>0</v>
      </c>
      <c r="R15" s="18">
        <v>0</v>
      </c>
      <c r="S15" s="19">
        <f t="shared" si="1"/>
        <v>7025.08</v>
      </c>
      <c r="T15" s="12"/>
      <c r="U15" s="12"/>
      <c r="V15" s="12"/>
      <c r="W15" s="12"/>
      <c r="X15" s="12"/>
      <c r="Y15" s="12"/>
    </row>
    <row r="16" spans="1:25" s="13" customFormat="1" ht="38.25">
      <c r="A16" s="16" t="s">
        <v>86</v>
      </c>
      <c r="B16" s="17" t="s">
        <v>13</v>
      </c>
      <c r="C16" s="16" t="s">
        <v>126</v>
      </c>
      <c r="D16" s="17" t="s">
        <v>16</v>
      </c>
      <c r="E16" s="16" t="s">
        <v>17</v>
      </c>
      <c r="F16" s="76">
        <v>101013</v>
      </c>
      <c r="G16" s="52">
        <v>14364</v>
      </c>
      <c r="H16" s="52">
        <f t="shared" si="0"/>
        <v>13356</v>
      </c>
      <c r="I16" s="52">
        <v>459.57999999999993</v>
      </c>
      <c r="J16" s="52">
        <v>1008</v>
      </c>
      <c r="K16" s="18">
        <v>1467.58</v>
      </c>
      <c r="L16" s="18">
        <v>1425.30</v>
      </c>
      <c r="M16" s="18">
        <v>1394.4100000000003</v>
      </c>
      <c r="N16" s="18">
        <v>1361.49</v>
      </c>
      <c r="O16" s="18">
        <v>1329.63</v>
      </c>
      <c r="P16" s="18">
        <v>1297.80</v>
      </c>
      <c r="Q16" s="18">
        <v>1266.72</v>
      </c>
      <c r="R16" s="18">
        <v>8227.1299999999992</v>
      </c>
      <c r="S16" s="19">
        <f t="shared" si="1"/>
        <v>17770.059999999998</v>
      </c>
      <c r="T16" s="12"/>
      <c r="U16" s="12"/>
      <c r="V16" s="12"/>
      <c r="W16" s="12"/>
      <c r="X16" s="12"/>
      <c r="Y16" s="12"/>
    </row>
    <row r="17" spans="1:25" s="13" customFormat="1" ht="38.25">
      <c r="A17" s="16" t="s">
        <v>87</v>
      </c>
      <c r="B17" s="17" t="s">
        <v>13</v>
      </c>
      <c r="C17" s="16" t="s">
        <v>127</v>
      </c>
      <c r="D17" s="17" t="s">
        <v>19</v>
      </c>
      <c r="E17" s="16" t="s">
        <v>17</v>
      </c>
      <c r="F17" s="77">
        <v>43108</v>
      </c>
      <c r="G17" s="52">
        <v>2720</v>
      </c>
      <c r="H17" s="52">
        <f t="shared" si="0"/>
        <v>2080</v>
      </c>
      <c r="I17" s="52">
        <v>76.22</v>
      </c>
      <c r="J17" s="52">
        <v>640</v>
      </c>
      <c r="K17" s="18">
        <v>716.22</v>
      </c>
      <c r="L17" s="18">
        <v>696.13</v>
      </c>
      <c r="M17" s="18">
        <v>678.05</v>
      </c>
      <c r="N17" s="18">
        <v>659.81</v>
      </c>
      <c r="O17" s="18">
        <v>163.10999999999999</v>
      </c>
      <c r="P17" s="18">
        <v>0</v>
      </c>
      <c r="Q17" s="18">
        <v>0</v>
      </c>
      <c r="R17" s="18">
        <v>0</v>
      </c>
      <c r="S17" s="19">
        <f t="shared" si="1"/>
        <v>2913.3199999999997</v>
      </c>
      <c r="T17" s="12"/>
      <c r="U17" s="12"/>
      <c r="V17" s="12"/>
      <c r="W17" s="12"/>
      <c r="X17" s="12"/>
      <c r="Y17" s="12"/>
    </row>
    <row r="18" spans="1:25" s="13" customFormat="1" ht="38.25">
      <c r="A18" s="16" t="s">
        <v>88</v>
      </c>
      <c r="B18" s="17" t="s">
        <v>13</v>
      </c>
      <c r="C18" s="16" t="s">
        <v>128</v>
      </c>
      <c r="D18" s="17" t="s">
        <v>18</v>
      </c>
      <c r="E18" s="16" t="s">
        <v>17</v>
      </c>
      <c r="F18" s="76">
        <v>155864</v>
      </c>
      <c r="G18" s="52">
        <v>16929</v>
      </c>
      <c r="H18" s="52">
        <f t="shared" si="0"/>
        <v>15741</v>
      </c>
      <c r="I18" s="52">
        <v>541.66000000000008</v>
      </c>
      <c r="J18" s="52">
        <v>1188</v>
      </c>
      <c r="K18" s="18">
        <v>1729.66</v>
      </c>
      <c r="L18" s="18">
        <v>1679.84</v>
      </c>
      <c r="M18" s="18">
        <v>1643.45</v>
      </c>
      <c r="N18" s="18">
        <v>1604.61</v>
      </c>
      <c r="O18" s="18">
        <v>1567.07</v>
      </c>
      <c r="P18" s="18">
        <v>1529.55</v>
      </c>
      <c r="Q18" s="18">
        <v>1492.9299999999998</v>
      </c>
      <c r="R18" s="18">
        <v>9696.3100000000013</v>
      </c>
      <c r="S18" s="19">
        <f t="shared" si="1"/>
        <v>20943.419999999998</v>
      </c>
      <c r="T18" s="12"/>
      <c r="U18" s="12"/>
      <c r="V18" s="12"/>
      <c r="W18" s="12"/>
      <c r="X18" s="12"/>
      <c r="Y18" s="12"/>
    </row>
    <row r="19" spans="1:25" s="13" customFormat="1" ht="38.25">
      <c r="A19" s="16" t="s">
        <v>89</v>
      </c>
      <c r="B19" s="17" t="s">
        <v>13</v>
      </c>
      <c r="C19" s="16" t="s">
        <v>129</v>
      </c>
      <c r="D19" s="17" t="s">
        <v>21</v>
      </c>
      <c r="E19" s="16" t="s">
        <v>17</v>
      </c>
      <c r="F19" s="76">
        <v>89199</v>
      </c>
      <c r="G19" s="52">
        <v>9462</v>
      </c>
      <c r="H19" s="52">
        <f t="shared" si="0"/>
        <v>8798</v>
      </c>
      <c r="I19" s="52">
        <v>302.75</v>
      </c>
      <c r="J19" s="52">
        <v>664</v>
      </c>
      <c r="K19" s="18">
        <v>966.75</v>
      </c>
      <c r="L19" s="18">
        <v>938.90</v>
      </c>
      <c r="M19" s="18">
        <v>918.54</v>
      </c>
      <c r="N19" s="18">
        <v>896.85</v>
      </c>
      <c r="O19" s="18">
        <v>875.87</v>
      </c>
      <c r="P19" s="18">
        <v>854.91</v>
      </c>
      <c r="Q19" s="18">
        <v>834.42</v>
      </c>
      <c r="R19" s="18">
        <v>5419.4700000000021</v>
      </c>
      <c r="S19" s="19">
        <f t="shared" si="1"/>
        <v>11705.710000000003</v>
      </c>
      <c r="T19" s="12"/>
      <c r="U19" s="12"/>
      <c r="V19" s="12"/>
      <c r="W19" s="12"/>
      <c r="X19" s="12"/>
      <c r="Y19" s="12"/>
    </row>
    <row r="20" spans="1:25" s="13" customFormat="1" ht="38.25">
      <c r="A20" s="16" t="s">
        <v>90</v>
      </c>
      <c r="B20" s="17" t="s">
        <v>13</v>
      </c>
      <c r="C20" s="16" t="s">
        <v>130</v>
      </c>
      <c r="D20" s="17" t="s">
        <v>20</v>
      </c>
      <c r="E20" s="16" t="s">
        <v>17</v>
      </c>
      <c r="F20" s="77">
        <v>66492</v>
      </c>
      <c r="G20" s="52">
        <v>4488</v>
      </c>
      <c r="H20" s="52">
        <f t="shared" si="0"/>
        <v>3432</v>
      </c>
      <c r="I20" s="52">
        <v>125.77000000000001</v>
      </c>
      <c r="J20" s="52">
        <v>1056</v>
      </c>
      <c r="K20" s="18">
        <v>1181.77</v>
      </c>
      <c r="L20" s="18">
        <v>1148.58</v>
      </c>
      <c r="M20" s="18">
        <v>1118.7800000000002</v>
      </c>
      <c r="N20" s="18">
        <v>1088.69</v>
      </c>
      <c r="O20" s="18">
        <v>269.13</v>
      </c>
      <c r="P20" s="18">
        <v>0</v>
      </c>
      <c r="Q20" s="18">
        <v>0</v>
      </c>
      <c r="R20" s="18">
        <v>0</v>
      </c>
      <c r="S20" s="19">
        <f t="shared" si="1"/>
        <v>4806.95</v>
      </c>
      <c r="T20" s="12"/>
      <c r="U20" s="12"/>
      <c r="V20" s="12"/>
      <c r="W20" s="12"/>
      <c r="X20" s="12"/>
      <c r="Y20" s="12"/>
    </row>
    <row r="21" spans="1:25" s="13" customFormat="1" ht="76.5">
      <c r="A21" s="16" t="s">
        <v>91</v>
      </c>
      <c r="B21" s="17" t="s">
        <v>13</v>
      </c>
      <c r="C21" s="16" t="s">
        <v>131</v>
      </c>
      <c r="D21" s="17" t="s">
        <v>132</v>
      </c>
      <c r="E21" s="16" t="s">
        <v>27</v>
      </c>
      <c r="F21" s="76">
        <v>527173</v>
      </c>
      <c r="G21" s="52">
        <v>295791</v>
      </c>
      <c r="H21" s="52">
        <f t="shared" si="0"/>
        <v>275279</v>
      </c>
      <c r="I21" s="52">
        <v>13129.01</v>
      </c>
      <c r="J21" s="52">
        <v>20512</v>
      </c>
      <c r="K21" s="18">
        <v>33641.009999999995</v>
      </c>
      <c r="L21" s="18">
        <v>32696.870000000003</v>
      </c>
      <c r="M21" s="18">
        <v>31854.56</v>
      </c>
      <c r="N21" s="18">
        <v>30900.839999999997</v>
      </c>
      <c r="O21" s="18">
        <v>29978.489999999998</v>
      </c>
      <c r="P21" s="18">
        <v>29057.420000000002</v>
      </c>
      <c r="Q21" s="18">
        <v>28158.25</v>
      </c>
      <c r="R21" s="18">
        <v>180025.26999999993</v>
      </c>
      <c r="S21" s="19">
        <f t="shared" si="1"/>
        <v>396312.70999999996</v>
      </c>
      <c r="T21" s="12"/>
      <c r="U21" s="12"/>
      <c r="V21" s="12"/>
      <c r="W21" s="12"/>
      <c r="X21" s="12"/>
      <c r="Y21" s="12"/>
    </row>
    <row r="22" spans="1:25" s="13" customFormat="1" ht="51">
      <c r="A22" s="16" t="s">
        <v>159</v>
      </c>
      <c r="B22" s="17" t="s">
        <v>13</v>
      </c>
      <c r="C22" s="16" t="s">
        <v>122</v>
      </c>
      <c r="D22" s="17" t="s">
        <v>26</v>
      </c>
      <c r="E22" s="16" t="s">
        <v>23</v>
      </c>
      <c r="F22" s="76">
        <v>50000</v>
      </c>
      <c r="G22" s="52">
        <v>13396</v>
      </c>
      <c r="H22" s="52">
        <f t="shared" si="0"/>
        <v>10244</v>
      </c>
      <c r="I22" s="52">
        <v>366.82000000000005</v>
      </c>
      <c r="J22" s="52">
        <v>3152</v>
      </c>
      <c r="K22" s="18">
        <v>3518.8199999999997</v>
      </c>
      <c r="L22" s="18">
        <v>3421.90</v>
      </c>
      <c r="M22" s="18">
        <v>3335.03</v>
      </c>
      <c r="N22" s="18">
        <v>3247.30</v>
      </c>
      <c r="O22" s="18">
        <v>799.46</v>
      </c>
      <c r="P22" s="18">
        <v>0</v>
      </c>
      <c r="Q22" s="18">
        <v>0</v>
      </c>
      <c r="R22" s="18">
        <v>0</v>
      </c>
      <c r="S22" s="19">
        <f t="shared" si="1"/>
        <v>14322.509999999998</v>
      </c>
      <c r="T22" s="12"/>
      <c r="U22" s="12"/>
      <c r="V22" s="12"/>
      <c r="W22" s="12"/>
      <c r="X22" s="12"/>
      <c r="Y22" s="12"/>
    </row>
    <row r="23" spans="1:25" s="13" customFormat="1" ht="51">
      <c r="A23" s="16" t="s">
        <v>92</v>
      </c>
      <c r="B23" s="17" t="s">
        <v>13</v>
      </c>
      <c r="C23" s="16" t="s">
        <v>121</v>
      </c>
      <c r="D23" s="17" t="s">
        <v>22</v>
      </c>
      <c r="E23" s="16" t="s">
        <v>23</v>
      </c>
      <c r="F23" s="76">
        <v>50000</v>
      </c>
      <c r="G23" s="52">
        <v>25772</v>
      </c>
      <c r="H23" s="52">
        <f>G23-J23</f>
        <v>19708</v>
      </c>
      <c r="I23" s="52">
        <v>705.73</v>
      </c>
      <c r="J23" s="52">
        <v>6064</v>
      </c>
      <c r="K23" s="18">
        <v>6769.7300000000005</v>
      </c>
      <c r="L23" s="18">
        <v>6583.26</v>
      </c>
      <c r="M23" s="18">
        <v>6416.11</v>
      </c>
      <c r="N23" s="18">
        <v>6247.34</v>
      </c>
      <c r="O23" s="18">
        <v>1538.06</v>
      </c>
      <c r="P23" s="18">
        <v>0</v>
      </c>
      <c r="Q23" s="18">
        <v>0</v>
      </c>
      <c r="R23" s="18">
        <v>0</v>
      </c>
      <c r="S23" s="19">
        <f t="shared" si="1"/>
        <v>27554.500000000004</v>
      </c>
      <c r="T23" s="12"/>
      <c r="U23" s="12"/>
      <c r="V23" s="12"/>
      <c r="W23" s="12"/>
      <c r="X23" s="12"/>
      <c r="Y23" s="12"/>
    </row>
    <row r="24" spans="1:25" s="13" customFormat="1" ht="51">
      <c r="A24" s="16" t="s">
        <v>93</v>
      </c>
      <c r="B24" s="17" t="s">
        <v>13</v>
      </c>
      <c r="C24" s="16" t="s">
        <v>124</v>
      </c>
      <c r="D24" s="17" t="s">
        <v>123</v>
      </c>
      <c r="E24" s="16" t="s">
        <v>41</v>
      </c>
      <c r="F24" s="76">
        <v>587122</v>
      </c>
      <c r="G24" s="52">
        <v>59675</v>
      </c>
      <c r="H24" s="52">
        <f t="shared" si="0"/>
        <v>56575</v>
      </c>
      <c r="I24" s="52">
        <v>1798.38</v>
      </c>
      <c r="J24" s="52">
        <v>3100</v>
      </c>
      <c r="K24" s="18">
        <v>4898.38</v>
      </c>
      <c r="L24" s="18">
        <v>4836.43</v>
      </c>
      <c r="M24" s="18">
        <v>4744.76</v>
      </c>
      <c r="N24" s="18">
        <v>4644.25</v>
      </c>
      <c r="O24" s="18">
        <v>4548.3099999999995</v>
      </c>
      <c r="P24" s="18">
        <v>4452.47</v>
      </c>
      <c r="Q24" s="18">
        <v>4360.20</v>
      </c>
      <c r="R24" s="18">
        <v>45585.11</v>
      </c>
      <c r="S24" s="19">
        <f t="shared" si="1"/>
        <v>78069.91</v>
      </c>
      <c r="T24" s="12"/>
      <c r="U24" s="12"/>
      <c r="V24" s="12"/>
      <c r="W24" s="12"/>
      <c r="X24" s="12"/>
      <c r="Y24" s="12"/>
    </row>
    <row r="25" spans="1:25" s="13" customFormat="1" ht="76.5">
      <c r="A25" s="16" t="s">
        <v>94</v>
      </c>
      <c r="B25" s="17" t="s">
        <v>13</v>
      </c>
      <c r="C25" s="16" t="s">
        <v>125</v>
      </c>
      <c r="D25" s="17" t="s">
        <v>31</v>
      </c>
      <c r="E25" s="16" t="s">
        <v>32</v>
      </c>
      <c r="F25" s="76">
        <v>2576602</v>
      </c>
      <c r="G25" s="52">
        <v>2229227</v>
      </c>
      <c r="H25" s="52">
        <f t="shared" si="0"/>
        <v>2113423</v>
      </c>
      <c r="I25" s="52">
        <v>75643.45</v>
      </c>
      <c r="J25" s="52">
        <v>115804</v>
      </c>
      <c r="K25" s="18">
        <v>191447.45</v>
      </c>
      <c r="L25" s="18">
        <v>185322.25</v>
      </c>
      <c r="M25" s="18">
        <v>181854.12999999998</v>
      </c>
      <c r="N25" s="18">
        <v>177818.55</v>
      </c>
      <c r="O25" s="18">
        <v>173965.08000000002</v>
      </c>
      <c r="P25" s="18">
        <v>170116.88</v>
      </c>
      <c r="Q25" s="18">
        <v>166411.20000000001</v>
      </c>
      <c r="R25" s="18">
        <v>1724287.8099999996</v>
      </c>
      <c r="S25" s="19">
        <f t="shared" si="1"/>
        <v>2971223.3499999996</v>
      </c>
      <c r="T25" s="12"/>
      <c r="U25" s="12"/>
      <c r="V25" s="12"/>
      <c r="W25" s="12"/>
      <c r="X25" s="12"/>
      <c r="Y25" s="12"/>
    </row>
    <row r="26" spans="1:25" s="13" customFormat="1" ht="102">
      <c r="A26" s="16" t="s">
        <v>237</v>
      </c>
      <c r="B26" s="17" t="s">
        <v>13</v>
      </c>
      <c r="C26" s="16" t="s">
        <v>133</v>
      </c>
      <c r="D26" s="17" t="s">
        <v>60</v>
      </c>
      <c r="E26" s="16" t="s">
        <v>61</v>
      </c>
      <c r="F26" s="76">
        <v>134433</v>
      </c>
      <c r="G26" s="52">
        <v>69616</v>
      </c>
      <c r="H26" s="52">
        <f t="shared" si="0"/>
        <v>54960</v>
      </c>
      <c r="I26" s="52">
        <v>1864.33</v>
      </c>
      <c r="J26" s="52">
        <v>14656</v>
      </c>
      <c r="K26" s="18">
        <v>16520.330000000002</v>
      </c>
      <c r="L26" s="18">
        <v>16125.96</v>
      </c>
      <c r="M26" s="18">
        <v>15719.12</v>
      </c>
      <c r="N26" s="18">
        <v>15307.26</v>
      </c>
      <c r="O26" s="18">
        <v>11225.80</v>
      </c>
      <c r="P26" s="18">
        <v>0</v>
      </c>
      <c r="Q26" s="18">
        <v>0</v>
      </c>
      <c r="R26" s="18">
        <v>0</v>
      </c>
      <c r="S26" s="19">
        <f t="shared" si="1"/>
        <v>74898.47</v>
      </c>
      <c r="T26" s="12"/>
      <c r="U26" s="12"/>
      <c r="V26" s="12"/>
      <c r="W26" s="12"/>
      <c r="X26" s="12"/>
      <c r="Y26" s="12"/>
    </row>
    <row r="27" spans="1:25" s="13" customFormat="1" ht="51">
      <c r="A27" s="16" t="s">
        <v>95</v>
      </c>
      <c r="B27" s="17" t="s">
        <v>13</v>
      </c>
      <c r="C27" s="16" t="s">
        <v>134</v>
      </c>
      <c r="D27" s="17" t="s">
        <v>135</v>
      </c>
      <c r="E27" s="16" t="s">
        <v>53</v>
      </c>
      <c r="F27" s="76">
        <v>289782</v>
      </c>
      <c r="G27" s="52">
        <v>253935</v>
      </c>
      <c r="H27" s="52">
        <f t="shared" si="0"/>
        <v>243675</v>
      </c>
      <c r="I27" s="52">
        <v>7134.1799999999994</v>
      </c>
      <c r="J27" s="52">
        <v>10260</v>
      </c>
      <c r="K27" s="18">
        <v>17394.18</v>
      </c>
      <c r="L27" s="18">
        <v>17218.669999999998</v>
      </c>
      <c r="M27" s="18">
        <v>16941.34</v>
      </c>
      <c r="N27" s="18">
        <v>16628.060000000001</v>
      </c>
      <c r="O27" s="18">
        <v>16333.150000000001</v>
      </c>
      <c r="P27" s="18">
        <v>16038.64</v>
      </c>
      <c r="Q27" s="18">
        <v>15759.50</v>
      </c>
      <c r="R27" s="18">
        <v>230413.48</v>
      </c>
      <c r="S27" s="19">
        <f t="shared" si="1"/>
        <v>346727.02</v>
      </c>
      <c r="T27" s="12"/>
      <c r="U27" s="12"/>
      <c r="V27" s="12"/>
      <c r="W27" s="12"/>
      <c r="X27" s="12"/>
      <c r="Y27" s="12"/>
    </row>
    <row r="28" spans="1:25" s="13" customFormat="1" ht="51">
      <c r="A28" s="16" t="s">
        <v>96</v>
      </c>
      <c r="B28" s="17" t="s">
        <v>13</v>
      </c>
      <c r="C28" s="16" t="s">
        <v>136</v>
      </c>
      <c r="D28" s="17" t="s">
        <v>51</v>
      </c>
      <c r="E28" s="16" t="s">
        <v>52</v>
      </c>
      <c r="F28" s="76">
        <v>149659</v>
      </c>
      <c r="G28" s="52">
        <v>132363</v>
      </c>
      <c r="H28" s="52">
        <f t="shared" si="0"/>
        <v>127015</v>
      </c>
      <c r="I28" s="52">
        <v>4165.54</v>
      </c>
      <c r="J28" s="52">
        <v>5348</v>
      </c>
      <c r="K28" s="18">
        <v>9513.5399999999991</v>
      </c>
      <c r="L28" s="18">
        <v>9357.23</v>
      </c>
      <c r="M28" s="18">
        <v>9199.17</v>
      </c>
      <c r="N28" s="18">
        <v>9018.58</v>
      </c>
      <c r="O28" s="18">
        <v>8848.59</v>
      </c>
      <c r="P28" s="18">
        <v>8678.8499999999985</v>
      </c>
      <c r="Q28" s="18">
        <v>8517.91</v>
      </c>
      <c r="R28" s="18">
        <v>122769.92999999996</v>
      </c>
      <c r="S28" s="19">
        <f t="shared" si="1"/>
        <v>185903.79999999996</v>
      </c>
      <c r="T28" s="12"/>
      <c r="U28" s="12"/>
      <c r="V28" s="12"/>
      <c r="W28" s="12"/>
      <c r="X28" s="12"/>
      <c r="Y28" s="12"/>
    </row>
    <row r="29" spans="1:25" s="13" customFormat="1" ht="76.5">
      <c r="A29" s="16" t="s">
        <v>97</v>
      </c>
      <c r="B29" s="17" t="s">
        <v>13</v>
      </c>
      <c r="C29" s="16" t="s">
        <v>137</v>
      </c>
      <c r="D29" s="17" t="s">
        <v>29</v>
      </c>
      <c r="E29" s="16" t="s">
        <v>30</v>
      </c>
      <c r="F29" s="77">
        <v>56661</v>
      </c>
      <c r="G29" s="52">
        <v>30741</v>
      </c>
      <c r="H29" s="52">
        <f t="shared" si="0"/>
        <v>22765</v>
      </c>
      <c r="I29" s="52">
        <v>74.849999999999994</v>
      </c>
      <c r="J29" s="52">
        <v>7976</v>
      </c>
      <c r="K29" s="18">
        <v>8050.8499999999995</v>
      </c>
      <c r="L29" s="18">
        <v>8030.58</v>
      </c>
      <c r="M29" s="18">
        <v>8010.42</v>
      </c>
      <c r="N29" s="18">
        <v>6827.14</v>
      </c>
      <c r="O29" s="18">
        <v>0.46</v>
      </c>
      <c r="P29" s="18">
        <v>0</v>
      </c>
      <c r="Q29" s="18">
        <v>0</v>
      </c>
      <c r="R29" s="18">
        <v>0</v>
      </c>
      <c r="S29" s="19">
        <f t="shared" si="1"/>
        <v>30919.449999999997</v>
      </c>
      <c r="T29" s="12"/>
      <c r="U29" s="12"/>
      <c r="V29" s="12"/>
      <c r="W29" s="12"/>
      <c r="X29" s="12"/>
      <c r="Y29" s="12"/>
    </row>
    <row r="30" spans="1:25" s="13" customFormat="1" ht="63.75">
      <c r="A30" s="16" t="s">
        <v>98</v>
      </c>
      <c r="B30" s="17" t="s">
        <v>13</v>
      </c>
      <c r="C30" s="16" t="s">
        <v>138</v>
      </c>
      <c r="D30" s="17" t="s">
        <v>47</v>
      </c>
      <c r="E30" s="16" t="s">
        <v>48</v>
      </c>
      <c r="F30" s="76">
        <v>79115</v>
      </c>
      <c r="G30" s="52">
        <v>42780</v>
      </c>
      <c r="H30" s="52">
        <f t="shared" si="0"/>
        <v>34224</v>
      </c>
      <c r="I30" s="52">
        <v>1157.7199999999998</v>
      </c>
      <c r="J30" s="52">
        <v>8556</v>
      </c>
      <c r="K30" s="18">
        <v>9713.7200000000012</v>
      </c>
      <c r="L30" s="18">
        <v>9460.7099999999991</v>
      </c>
      <c r="M30" s="18">
        <v>9226.57</v>
      </c>
      <c r="N30" s="18">
        <v>8989.4500000000007</v>
      </c>
      <c r="O30" s="18">
        <v>8754.2799999999988</v>
      </c>
      <c r="P30" s="18">
        <v>3.22</v>
      </c>
      <c r="Q30" s="18">
        <v>0</v>
      </c>
      <c r="R30" s="18">
        <v>0</v>
      </c>
      <c r="S30" s="19">
        <f t="shared" si="1"/>
        <v>46147.95</v>
      </c>
      <c r="T30" s="12"/>
      <c r="U30" s="12"/>
      <c r="V30" s="12"/>
      <c r="W30" s="12"/>
      <c r="X30" s="12"/>
      <c r="Y30" s="12"/>
    </row>
    <row r="31" spans="1:25" s="13" customFormat="1" ht="114.75">
      <c r="A31" s="16" t="s">
        <v>99</v>
      </c>
      <c r="B31" s="17" t="s">
        <v>13</v>
      </c>
      <c r="C31" s="16" t="s">
        <v>166</v>
      </c>
      <c r="D31" s="17" t="s">
        <v>215</v>
      </c>
      <c r="E31" s="16" t="s">
        <v>62</v>
      </c>
      <c r="F31" s="76">
        <v>53486</v>
      </c>
      <c r="G31" s="52">
        <v>34936.36</v>
      </c>
      <c r="H31" s="52">
        <f t="shared" si="0"/>
        <v>29346.72</v>
      </c>
      <c r="I31" s="52">
        <v>934.99</v>
      </c>
      <c r="J31" s="52">
        <v>5589.64</v>
      </c>
      <c r="K31" s="18">
        <v>6524.63</v>
      </c>
      <c r="L31" s="18">
        <v>6323.85</v>
      </c>
      <c r="M31" s="18">
        <v>6145.7000000000007</v>
      </c>
      <c r="N31" s="18">
        <v>5964.86</v>
      </c>
      <c r="O31" s="18">
        <v>5785.60</v>
      </c>
      <c r="P31" s="18">
        <v>1428.2199999999998</v>
      </c>
      <c r="Q31" s="18">
        <v>0</v>
      </c>
      <c r="R31" s="18">
        <v>0</v>
      </c>
      <c r="S31" s="19">
        <f t="shared" si="1"/>
        <v>32172.86</v>
      </c>
      <c r="T31" s="12"/>
      <c r="U31" s="12"/>
      <c r="V31" s="12"/>
      <c r="W31" s="12"/>
      <c r="X31" s="12"/>
      <c r="Y31" s="12"/>
    </row>
    <row r="32" spans="1:25" s="13" customFormat="1" ht="114.75">
      <c r="A32" s="16" t="s">
        <v>100</v>
      </c>
      <c r="B32" s="17" t="s">
        <v>13</v>
      </c>
      <c r="C32" s="16" t="s">
        <v>167</v>
      </c>
      <c r="D32" s="17" t="s">
        <v>214</v>
      </c>
      <c r="E32" s="16" t="s">
        <v>62</v>
      </c>
      <c r="F32" s="76">
        <v>16366</v>
      </c>
      <c r="G32" s="52">
        <v>10416</v>
      </c>
      <c r="H32" s="52">
        <f t="shared" si="0"/>
        <v>8432</v>
      </c>
      <c r="I32" s="52">
        <v>270.31</v>
      </c>
      <c r="J32" s="52">
        <v>1984</v>
      </c>
      <c r="K32" s="18">
        <v>2254.31</v>
      </c>
      <c r="L32" s="18">
        <v>2195.16</v>
      </c>
      <c r="M32" s="18">
        <v>2143.92</v>
      </c>
      <c r="N32" s="18">
        <v>2091.91</v>
      </c>
      <c r="O32" s="18">
        <v>2040.36</v>
      </c>
      <c r="P32" s="18">
        <v>504.82</v>
      </c>
      <c r="Q32" s="18">
        <v>0</v>
      </c>
      <c r="R32" s="18">
        <v>0</v>
      </c>
      <c r="S32" s="19">
        <f t="shared" si="1"/>
        <v>11230.48</v>
      </c>
      <c r="T32" s="12"/>
      <c r="U32" s="12"/>
      <c r="V32" s="12"/>
      <c r="W32" s="12"/>
      <c r="X32" s="12"/>
      <c r="Y32" s="12"/>
    </row>
    <row r="33" spans="1:25" s="13" customFormat="1" ht="38.25">
      <c r="A33" s="16" t="s">
        <v>101</v>
      </c>
      <c r="B33" s="17" t="s">
        <v>13</v>
      </c>
      <c r="C33" s="16" t="s">
        <v>140</v>
      </c>
      <c r="D33" s="17" t="s">
        <v>141</v>
      </c>
      <c r="E33" s="16" t="s">
        <v>34</v>
      </c>
      <c r="F33" s="76">
        <v>80184</v>
      </c>
      <c r="G33" s="52">
        <v>46442</v>
      </c>
      <c r="H33" s="52">
        <f t="shared" si="0"/>
        <v>37998</v>
      </c>
      <c r="I33" s="52">
        <v>1127.47</v>
      </c>
      <c r="J33" s="52">
        <v>8444</v>
      </c>
      <c r="K33" s="18">
        <v>9571.4700000000012</v>
      </c>
      <c r="L33" s="18">
        <v>9384.58</v>
      </c>
      <c r="M33" s="18">
        <v>9169.64</v>
      </c>
      <c r="N33" s="18">
        <v>8951.1299999999992</v>
      </c>
      <c r="O33" s="18">
        <v>8734.6899999999987</v>
      </c>
      <c r="P33" s="18">
        <v>4289.0099999999993</v>
      </c>
      <c r="Q33" s="18">
        <v>0</v>
      </c>
      <c r="R33" s="18">
        <v>0</v>
      </c>
      <c r="S33" s="19">
        <f t="shared" si="1"/>
        <v>50100.52</v>
      </c>
      <c r="T33" s="12"/>
      <c r="U33" s="12"/>
      <c r="V33" s="12"/>
      <c r="W33" s="12"/>
      <c r="X33" s="12"/>
      <c r="Y33" s="12"/>
    </row>
    <row r="34" spans="1:25" s="13" customFormat="1" ht="51">
      <c r="A34" s="16" t="s">
        <v>102</v>
      </c>
      <c r="B34" s="17" t="s">
        <v>13</v>
      </c>
      <c r="C34" s="16" t="s">
        <v>142</v>
      </c>
      <c r="D34" s="17" t="s">
        <v>40</v>
      </c>
      <c r="E34" s="16" t="s">
        <v>36</v>
      </c>
      <c r="F34" s="76">
        <v>400000</v>
      </c>
      <c r="G34" s="52">
        <v>231594</v>
      </c>
      <c r="H34" s="52">
        <f t="shared" si="0"/>
        <v>189486</v>
      </c>
      <c r="I34" s="52">
        <v>5480.96</v>
      </c>
      <c r="J34" s="52">
        <v>42108</v>
      </c>
      <c r="K34" s="18">
        <v>47588.960000000006</v>
      </c>
      <c r="L34" s="18">
        <v>46761.30</v>
      </c>
      <c r="M34" s="18">
        <v>45697.92</v>
      </c>
      <c r="N34" s="18">
        <v>44616.909999999996</v>
      </c>
      <c r="O34" s="18">
        <v>43546.15</v>
      </c>
      <c r="P34" s="18">
        <v>21385.489999999998</v>
      </c>
      <c r="Q34" s="18">
        <v>0</v>
      </c>
      <c r="R34" s="18">
        <v>0</v>
      </c>
      <c r="S34" s="19">
        <f t="shared" si="1"/>
        <v>249596.72999999998</v>
      </c>
      <c r="T34" s="12"/>
      <c r="U34" s="12"/>
      <c r="V34" s="12"/>
      <c r="W34" s="12"/>
      <c r="X34" s="12"/>
      <c r="Y34" s="12"/>
    </row>
    <row r="35" spans="1:25" s="13" customFormat="1" ht="38.25">
      <c r="A35" s="16" t="s">
        <v>103</v>
      </c>
      <c r="B35" s="17" t="s">
        <v>13</v>
      </c>
      <c r="C35" s="16" t="s">
        <v>144</v>
      </c>
      <c r="D35" s="17" t="s">
        <v>213</v>
      </c>
      <c r="E35" s="16" t="s">
        <v>143</v>
      </c>
      <c r="F35" s="76">
        <v>2798009</v>
      </c>
      <c r="G35" s="52">
        <v>1916152</v>
      </c>
      <c r="H35" s="52">
        <f t="shared" si="0"/>
        <v>1786508</v>
      </c>
      <c r="I35" s="52">
        <v>47430.119999999995</v>
      </c>
      <c r="J35" s="52">
        <v>129644</v>
      </c>
      <c r="K35" s="18">
        <v>177074.12</v>
      </c>
      <c r="L35" s="18">
        <v>162861.06</v>
      </c>
      <c r="M35" s="18">
        <v>156085.27000000002</v>
      </c>
      <c r="N35" s="18">
        <v>153053.63</v>
      </c>
      <c r="O35" s="18">
        <v>150144.43</v>
      </c>
      <c r="P35" s="18">
        <v>147239.20000000001</v>
      </c>
      <c r="Q35" s="18">
        <v>144421.07</v>
      </c>
      <c r="R35" s="18">
        <v>1276597.3400000001</v>
      </c>
      <c r="S35" s="19">
        <f t="shared" si="1"/>
        <v>2367476.12</v>
      </c>
      <c r="T35" s="12"/>
      <c r="U35" s="12"/>
      <c r="V35" s="12"/>
      <c r="W35" s="12"/>
      <c r="X35" s="12"/>
      <c r="Y35" s="12"/>
    </row>
    <row r="36" spans="1:25" s="13" customFormat="1" ht="89.25">
      <c r="A36" s="16" t="s">
        <v>104</v>
      </c>
      <c r="B36" s="17" t="s">
        <v>13</v>
      </c>
      <c r="C36" s="16" t="s">
        <v>145</v>
      </c>
      <c r="D36" s="17" t="s">
        <v>33</v>
      </c>
      <c r="E36" s="16" t="s">
        <v>42</v>
      </c>
      <c r="F36" s="76">
        <v>90305</v>
      </c>
      <c r="G36" s="52">
        <v>79704</v>
      </c>
      <c r="H36" s="52">
        <f t="shared" si="0"/>
        <v>75816</v>
      </c>
      <c r="I36" s="52">
        <v>2136.62</v>
      </c>
      <c r="J36" s="52">
        <v>3888</v>
      </c>
      <c r="K36" s="18">
        <v>6024.6200000000008</v>
      </c>
      <c r="L36" s="18">
        <v>5991.28</v>
      </c>
      <c r="M36" s="18">
        <v>5887.80</v>
      </c>
      <c r="N36" s="18">
        <v>5773.55</v>
      </c>
      <c r="O36" s="18">
        <v>5664.8200000000006</v>
      </c>
      <c r="P36" s="18">
        <v>5556.26</v>
      </c>
      <c r="Q36" s="18">
        <v>5452.09</v>
      </c>
      <c r="R36" s="18">
        <v>62909.880000000005</v>
      </c>
      <c r="S36" s="19">
        <f t="shared" si="1"/>
        <v>103260.30</v>
      </c>
      <c r="T36" s="12"/>
      <c r="U36" s="12"/>
      <c r="V36" s="12"/>
      <c r="W36" s="12"/>
      <c r="X36" s="12"/>
      <c r="Y36" s="12"/>
    </row>
    <row r="37" spans="1:25" s="13" customFormat="1" ht="63.75">
      <c r="A37" s="16" t="s">
        <v>105</v>
      </c>
      <c r="B37" s="17" t="s">
        <v>13</v>
      </c>
      <c r="C37" s="16" t="s">
        <v>146</v>
      </c>
      <c r="D37" s="17" t="s">
        <v>212</v>
      </c>
      <c r="E37" s="16" t="s">
        <v>42</v>
      </c>
      <c r="F37" s="76">
        <v>84774</v>
      </c>
      <c r="G37" s="52">
        <v>62496</v>
      </c>
      <c r="H37" s="52">
        <f t="shared" si="0"/>
        <v>56544</v>
      </c>
      <c r="I37" s="52">
        <v>1564.7600000000002</v>
      </c>
      <c r="J37" s="52">
        <v>5952</v>
      </c>
      <c r="K37" s="18">
        <v>7516.7599999999993</v>
      </c>
      <c r="L37" s="18">
        <v>7418.94</v>
      </c>
      <c r="M37" s="18">
        <v>7265.20</v>
      </c>
      <c r="N37" s="18">
        <v>7104.59</v>
      </c>
      <c r="O37" s="18">
        <v>6947.64</v>
      </c>
      <c r="P37" s="18">
        <v>6790.8600000000006</v>
      </c>
      <c r="Q37" s="18">
        <v>6636.19</v>
      </c>
      <c r="R37" s="18">
        <v>21987.390000000003</v>
      </c>
      <c r="S37" s="19">
        <f t="shared" si="1"/>
        <v>71667.570000000007</v>
      </c>
      <c r="T37" s="12"/>
      <c r="U37" s="12"/>
      <c r="V37" s="12"/>
      <c r="W37" s="12"/>
      <c r="X37" s="12"/>
      <c r="Y37" s="12"/>
    </row>
    <row r="38" spans="1:25" s="13" customFormat="1" ht="38.25">
      <c r="A38" s="16" t="s">
        <v>160</v>
      </c>
      <c r="B38" s="17" t="s">
        <v>13</v>
      </c>
      <c r="C38" s="16" t="s">
        <v>147</v>
      </c>
      <c r="D38" s="17" t="s">
        <v>148</v>
      </c>
      <c r="E38" s="16" t="s">
        <v>37</v>
      </c>
      <c r="F38" s="76">
        <v>551413</v>
      </c>
      <c r="G38" s="52">
        <v>246982.52</v>
      </c>
      <c r="H38" s="52">
        <f t="shared" si="0"/>
        <v>204252.03999999998</v>
      </c>
      <c r="I38" s="52">
        <v>6107.95</v>
      </c>
      <c r="J38" s="52">
        <v>42730.48</v>
      </c>
      <c r="K38" s="18">
        <v>48838.430000000008</v>
      </c>
      <c r="L38" s="18">
        <v>47786.87</v>
      </c>
      <c r="M38" s="18">
        <v>44445.450000000004</v>
      </c>
      <c r="N38" s="18">
        <v>28502</v>
      </c>
      <c r="O38" s="18">
        <v>27829.05</v>
      </c>
      <c r="P38" s="18">
        <v>27178.01</v>
      </c>
      <c r="Q38" s="18">
        <v>26530.499999999996</v>
      </c>
      <c r="R38" s="18">
        <v>19489.070000000003</v>
      </c>
      <c r="S38" s="19">
        <f t="shared" si="1"/>
        <v>270599.38</v>
      </c>
      <c r="T38" s="12"/>
      <c r="U38" s="12"/>
      <c r="V38" s="12"/>
      <c r="W38" s="12"/>
      <c r="X38" s="12"/>
      <c r="Y38" s="12"/>
    </row>
    <row r="39" spans="1:25" s="13" customFormat="1" ht="51">
      <c r="A39" s="16" t="s">
        <v>106</v>
      </c>
      <c r="B39" s="17" t="s">
        <v>13</v>
      </c>
      <c r="C39" s="16" t="s">
        <v>149</v>
      </c>
      <c r="D39" s="17" t="s">
        <v>38</v>
      </c>
      <c r="E39" s="16" t="s">
        <v>39</v>
      </c>
      <c r="F39" s="76">
        <v>2441499</v>
      </c>
      <c r="G39" s="52">
        <v>1253890</v>
      </c>
      <c r="H39" s="52">
        <f t="shared" si="0"/>
        <v>1074662</v>
      </c>
      <c r="I39" s="52">
        <v>32486.77</v>
      </c>
      <c r="J39" s="52">
        <v>179228</v>
      </c>
      <c r="K39" s="18">
        <v>211714.77000000002</v>
      </c>
      <c r="L39" s="18">
        <v>191222.80</v>
      </c>
      <c r="M39" s="18">
        <v>170994.27000000002</v>
      </c>
      <c r="N39" s="18">
        <v>166893.70000000001</v>
      </c>
      <c r="O39" s="18">
        <v>162885.32</v>
      </c>
      <c r="P39" s="18">
        <v>158930.13999999998</v>
      </c>
      <c r="Q39" s="18">
        <v>142600.35999999999</v>
      </c>
      <c r="R39" s="18">
        <v>201643.30000000002</v>
      </c>
      <c r="S39" s="19">
        <f t="shared" si="1"/>
        <v>1406884.66</v>
      </c>
      <c r="T39" s="12"/>
      <c r="U39" s="12"/>
      <c r="V39" s="12"/>
      <c r="W39" s="12"/>
      <c r="X39" s="12"/>
      <c r="Y39" s="12"/>
    </row>
    <row r="40" spans="1:25" s="13" customFormat="1" ht="38.25">
      <c r="A40" s="16" t="s">
        <v>107</v>
      </c>
      <c r="B40" s="17" t="s">
        <v>13</v>
      </c>
      <c r="C40" s="16" t="s">
        <v>150</v>
      </c>
      <c r="D40" s="17" t="s">
        <v>58</v>
      </c>
      <c r="E40" s="16" t="s">
        <v>59</v>
      </c>
      <c r="F40" s="76">
        <v>40451</v>
      </c>
      <c r="G40" s="52">
        <v>26675</v>
      </c>
      <c r="H40" s="52">
        <f t="shared" si="0"/>
        <v>21663</v>
      </c>
      <c r="I40" s="52">
        <v>638.41000000000008</v>
      </c>
      <c r="J40" s="52">
        <v>5012</v>
      </c>
      <c r="K40" s="18">
        <v>5650.41</v>
      </c>
      <c r="L40" s="18">
        <v>5553.8099999999995</v>
      </c>
      <c r="M40" s="18">
        <v>5424.66</v>
      </c>
      <c r="N40" s="18">
        <v>5293.49</v>
      </c>
      <c r="O40" s="18">
        <v>5163.49</v>
      </c>
      <c r="P40" s="18">
        <v>1644.55</v>
      </c>
      <c r="Q40" s="18">
        <v>0</v>
      </c>
      <c r="R40" s="18">
        <v>0</v>
      </c>
      <c r="S40" s="19">
        <f t="shared" si="1"/>
        <v>28730.409999999993</v>
      </c>
      <c r="T40" s="12"/>
      <c r="U40" s="12"/>
      <c r="V40" s="12"/>
      <c r="W40" s="12"/>
      <c r="X40" s="12"/>
      <c r="Y40" s="12"/>
    </row>
    <row r="41" spans="1:25" s="13" customFormat="1" ht="63.75">
      <c r="A41" s="16" t="s">
        <v>108</v>
      </c>
      <c r="B41" s="17" t="s">
        <v>13</v>
      </c>
      <c r="C41" s="16" t="s">
        <v>151</v>
      </c>
      <c r="D41" s="17" t="s">
        <v>55</v>
      </c>
      <c r="E41" s="16" t="s">
        <v>56</v>
      </c>
      <c r="F41" s="76">
        <v>719451</v>
      </c>
      <c r="G41" s="52">
        <v>404550</v>
      </c>
      <c r="H41" s="52">
        <f t="shared" si="0"/>
        <v>314650</v>
      </c>
      <c r="I41" s="52">
        <v>10345.57</v>
      </c>
      <c r="J41" s="52">
        <v>89900</v>
      </c>
      <c r="K41" s="18">
        <v>100245.57</v>
      </c>
      <c r="L41" s="18">
        <v>98006.189999999988</v>
      </c>
      <c r="M41" s="18">
        <v>95593.42</v>
      </c>
      <c r="N41" s="18">
        <v>93154.09</v>
      </c>
      <c r="O41" s="18">
        <v>45799.619999999995</v>
      </c>
      <c r="P41" s="18">
        <v>0</v>
      </c>
      <c r="Q41" s="18">
        <v>0</v>
      </c>
      <c r="R41" s="18">
        <v>0</v>
      </c>
      <c r="S41" s="19">
        <f t="shared" si="1"/>
        <v>432798.89</v>
      </c>
      <c r="T41" s="12"/>
      <c r="U41" s="12"/>
      <c r="V41" s="12"/>
      <c r="W41" s="12"/>
      <c r="X41" s="12"/>
      <c r="Y41" s="12"/>
    </row>
    <row r="42" spans="1:25" s="13" customFormat="1" ht="76.5">
      <c r="A42" s="16" t="s">
        <v>168</v>
      </c>
      <c r="B42" s="17" t="s">
        <v>13</v>
      </c>
      <c r="C42" s="16" t="s">
        <v>152</v>
      </c>
      <c r="D42" s="17" t="s">
        <v>211</v>
      </c>
      <c r="E42" s="16" t="s">
        <v>43</v>
      </c>
      <c r="F42" s="76">
        <v>140307</v>
      </c>
      <c r="G42" s="52">
        <v>105715</v>
      </c>
      <c r="H42" s="52">
        <f t="shared" si="0"/>
        <v>95819</v>
      </c>
      <c r="I42" s="52">
        <v>2791.4500000000003</v>
      </c>
      <c r="J42" s="52">
        <v>9896</v>
      </c>
      <c r="K42" s="18">
        <v>12687.45</v>
      </c>
      <c r="L42" s="18">
        <v>12506.949999999999</v>
      </c>
      <c r="M42" s="18">
        <v>12238.69</v>
      </c>
      <c r="N42" s="18">
        <v>11958.17</v>
      </c>
      <c r="O42" s="18">
        <v>11684.16</v>
      </c>
      <c r="P42" s="18">
        <v>11410.51</v>
      </c>
      <c r="Q42" s="18">
        <v>11140.579999999998</v>
      </c>
      <c r="R42" s="18">
        <v>38660.649999999994</v>
      </c>
      <c r="S42" s="19">
        <f t="shared" si="1"/>
        <v>122287.15999999999</v>
      </c>
      <c r="T42" s="12"/>
      <c r="U42" s="12"/>
      <c r="V42" s="12"/>
      <c r="W42" s="12"/>
      <c r="X42" s="12"/>
      <c r="Y42" s="12"/>
    </row>
    <row r="43" spans="1:25" s="13" customFormat="1" ht="51">
      <c r="A43" s="16" t="s">
        <v>169</v>
      </c>
      <c r="B43" s="17" t="s">
        <v>13</v>
      </c>
      <c r="C43" s="16" t="s">
        <v>153</v>
      </c>
      <c r="D43" s="17" t="s">
        <v>54</v>
      </c>
      <c r="E43" s="16" t="s">
        <v>50</v>
      </c>
      <c r="F43" s="77">
        <v>102233</v>
      </c>
      <c r="G43" s="52">
        <v>57897</v>
      </c>
      <c r="H43" s="52">
        <f t="shared" si="0"/>
        <v>46869</v>
      </c>
      <c r="I43" s="52">
        <v>1469.81</v>
      </c>
      <c r="J43" s="52">
        <v>11028</v>
      </c>
      <c r="K43" s="18">
        <v>12497.810000000001</v>
      </c>
      <c r="L43" s="18">
        <v>12198.48</v>
      </c>
      <c r="M43" s="18">
        <v>11915.230000000001</v>
      </c>
      <c r="N43" s="18">
        <v>11626.68</v>
      </c>
      <c r="O43" s="18">
        <v>11340.64</v>
      </c>
      <c r="P43" s="18">
        <v>2805.9700000000003</v>
      </c>
      <c r="Q43" s="18">
        <v>0</v>
      </c>
      <c r="R43" s="18">
        <v>0</v>
      </c>
      <c r="S43" s="19">
        <f t="shared" si="1"/>
        <v>62384.810000000005</v>
      </c>
      <c r="T43" s="12"/>
      <c r="U43" s="12"/>
      <c r="V43" s="12"/>
      <c r="W43" s="12"/>
      <c r="X43" s="12"/>
      <c r="Y43" s="12"/>
    </row>
    <row r="44" spans="1:25" s="13" customFormat="1" ht="63.75">
      <c r="A44" s="16" t="s">
        <v>170</v>
      </c>
      <c r="B44" s="17" t="s">
        <v>13</v>
      </c>
      <c r="C44" s="16" t="s">
        <v>154</v>
      </c>
      <c r="D44" s="17" t="s">
        <v>49</v>
      </c>
      <c r="E44" s="16" t="s">
        <v>50</v>
      </c>
      <c r="F44" s="76">
        <v>147074</v>
      </c>
      <c r="G44" s="52">
        <v>98064</v>
      </c>
      <c r="H44" s="52">
        <f t="shared" si="0"/>
        <v>81720</v>
      </c>
      <c r="I44" s="52">
        <v>2498.38</v>
      </c>
      <c r="J44" s="52">
        <v>16344</v>
      </c>
      <c r="K44" s="18">
        <v>18842.38</v>
      </c>
      <c r="L44" s="18">
        <v>18396.370000000003</v>
      </c>
      <c r="M44" s="18">
        <v>17977.70</v>
      </c>
      <c r="N44" s="18">
        <v>17549.169999999998</v>
      </c>
      <c r="O44" s="18">
        <v>17125.29</v>
      </c>
      <c r="P44" s="18">
        <v>16701.98</v>
      </c>
      <c r="Q44" s="18">
        <v>5.52</v>
      </c>
      <c r="R44" s="18">
        <v>0</v>
      </c>
      <c r="S44" s="19">
        <f t="shared" si="1"/>
        <v>106598.41</v>
      </c>
      <c r="T44" s="12"/>
      <c r="U44" s="12"/>
      <c r="V44" s="12"/>
      <c r="W44" s="12"/>
      <c r="X44" s="12"/>
      <c r="Y44" s="12"/>
    </row>
    <row r="45" spans="1:25" s="13" customFormat="1" ht="51">
      <c r="A45" s="16" t="s">
        <v>171</v>
      </c>
      <c r="B45" s="17" t="s">
        <v>13</v>
      </c>
      <c r="C45" s="16" t="s">
        <v>139</v>
      </c>
      <c r="D45" s="17" t="s">
        <v>44</v>
      </c>
      <c r="E45" s="16" t="s">
        <v>45</v>
      </c>
      <c r="F45" s="76">
        <v>204361</v>
      </c>
      <c r="G45" s="52">
        <v>169538</v>
      </c>
      <c r="H45" s="52">
        <f t="shared" si="0"/>
        <v>160818</v>
      </c>
      <c r="I45" s="52">
        <v>4825.0599999999995</v>
      </c>
      <c r="J45" s="52">
        <v>8720</v>
      </c>
      <c r="K45" s="18">
        <v>13545.060000000001</v>
      </c>
      <c r="L45" s="18">
        <v>13143.82</v>
      </c>
      <c r="M45" s="18">
        <v>12912.83</v>
      </c>
      <c r="N45" s="18">
        <v>12659.37</v>
      </c>
      <c r="O45" s="18">
        <v>12417.49</v>
      </c>
      <c r="P45" s="18">
        <v>12175.92</v>
      </c>
      <c r="Q45" s="18">
        <v>11943.42</v>
      </c>
      <c r="R45" s="18">
        <v>128284.02999999998</v>
      </c>
      <c r="S45" s="19">
        <f t="shared" si="1"/>
        <v>217081.94</v>
      </c>
      <c r="T45" s="12"/>
      <c r="U45" s="12"/>
      <c r="V45" s="12"/>
      <c r="W45" s="12"/>
      <c r="X45" s="12"/>
      <c r="Y45" s="12"/>
    </row>
    <row r="46" spans="1:25" s="13" customFormat="1" ht="63.75">
      <c r="A46" s="16" t="s">
        <v>172</v>
      </c>
      <c r="B46" s="17" t="s">
        <v>13</v>
      </c>
      <c r="C46" s="16" t="s">
        <v>157</v>
      </c>
      <c r="D46" s="17" t="s">
        <v>210</v>
      </c>
      <c r="E46" s="16" t="s">
        <v>46</v>
      </c>
      <c r="F46" s="77">
        <v>401053</v>
      </c>
      <c r="G46" s="52">
        <v>33481</v>
      </c>
      <c r="H46" s="52">
        <f t="shared" si="0"/>
        <v>12645</v>
      </c>
      <c r="I46" s="52">
        <v>12572.48</v>
      </c>
      <c r="J46" s="52">
        <v>20836</v>
      </c>
      <c r="K46" s="18">
        <v>33408.479999999996</v>
      </c>
      <c r="L46" s="18">
        <v>32712.32</v>
      </c>
      <c r="M46" s="18">
        <v>32019.19</v>
      </c>
      <c r="N46" s="18">
        <v>31224</v>
      </c>
      <c r="O46" s="18">
        <v>30459.68</v>
      </c>
      <c r="P46" s="18">
        <v>29696.40</v>
      </c>
      <c r="Q46" s="18">
        <v>28956.17</v>
      </c>
      <c r="R46" s="18">
        <v>242034.47</v>
      </c>
      <c r="S46" s="19">
        <f t="shared" si="1"/>
        <v>460510.70999999996</v>
      </c>
      <c r="T46" s="12"/>
      <c r="U46" s="12"/>
      <c r="V46" s="12"/>
      <c r="W46" s="12"/>
      <c r="X46" s="12"/>
      <c r="Y46" s="12"/>
    </row>
    <row r="47" spans="1:25" s="13" customFormat="1" ht="38.25">
      <c r="A47" s="16" t="s">
        <v>173</v>
      </c>
      <c r="B47" s="17" t="s">
        <v>13</v>
      </c>
      <c r="C47" s="16" t="s">
        <v>156</v>
      </c>
      <c r="D47" s="17" t="s">
        <v>155</v>
      </c>
      <c r="E47" s="16" t="s">
        <v>35</v>
      </c>
      <c r="F47" s="76">
        <v>9703567</v>
      </c>
      <c r="G47" s="52">
        <v>6287122</v>
      </c>
      <c r="H47" s="52">
        <f t="shared" si="0"/>
        <v>5604746</v>
      </c>
      <c r="I47" s="52">
        <v>167006.26</v>
      </c>
      <c r="J47" s="52">
        <v>682376</v>
      </c>
      <c r="K47" s="18">
        <v>849382.26</v>
      </c>
      <c r="L47" s="18">
        <v>749446.49</v>
      </c>
      <c r="M47" s="18">
        <v>642365.91</v>
      </c>
      <c r="N47" s="18">
        <v>578934.02</v>
      </c>
      <c r="O47" s="18">
        <v>553835.50</v>
      </c>
      <c r="P47" s="18">
        <v>536736.01</v>
      </c>
      <c r="Q47" s="18">
        <v>509547.10</v>
      </c>
      <c r="R47" s="18">
        <v>3033959.4199999995</v>
      </c>
      <c r="S47" s="19">
        <f t="shared" si="1"/>
        <v>7454206.709999999</v>
      </c>
      <c r="T47" s="12"/>
      <c r="U47" s="12"/>
      <c r="V47" s="12"/>
      <c r="W47" s="12"/>
      <c r="X47" s="12"/>
      <c r="Y47" s="12"/>
    </row>
    <row r="48" spans="1:25" s="13" customFormat="1" ht="63.75">
      <c r="A48" s="16" t="s">
        <v>109</v>
      </c>
      <c r="B48" s="17" t="s">
        <v>13</v>
      </c>
      <c r="C48" s="16" t="s">
        <v>198</v>
      </c>
      <c r="D48" s="17" t="s">
        <v>209</v>
      </c>
      <c r="E48" s="62" t="s">
        <v>189</v>
      </c>
      <c r="F48" s="78">
        <v>213304</v>
      </c>
      <c r="G48" s="52">
        <v>192993</v>
      </c>
      <c r="H48" s="52">
        <f t="shared" si="0"/>
        <v>170537</v>
      </c>
      <c r="I48" s="52">
        <v>5832.79</v>
      </c>
      <c r="J48" s="64">
        <v>22456</v>
      </c>
      <c r="K48" s="18">
        <v>28288.79</v>
      </c>
      <c r="L48" s="18">
        <v>27565.03</v>
      </c>
      <c r="M48" s="18">
        <v>26807.769999999997</v>
      </c>
      <c r="N48" s="18">
        <v>25983.17</v>
      </c>
      <c r="O48" s="18">
        <v>25170.809999999998</v>
      </c>
      <c r="P48" s="18">
        <v>24359.57</v>
      </c>
      <c r="Q48" s="18">
        <v>23552.22</v>
      </c>
      <c r="R48" s="18">
        <v>11467.31</v>
      </c>
      <c r="S48" s="19">
        <f t="shared" si="1"/>
        <v>193194.67</v>
      </c>
      <c r="T48" s="12"/>
      <c r="U48" s="12"/>
      <c r="V48" s="12"/>
      <c r="W48" s="12"/>
      <c r="X48" s="12"/>
      <c r="Y48" s="12"/>
    </row>
    <row r="49" spans="1:25" s="13" customFormat="1" ht="38.25">
      <c r="A49" s="16" t="s">
        <v>110</v>
      </c>
      <c r="B49" s="17" t="s">
        <v>13</v>
      </c>
      <c r="C49" s="16" t="s">
        <v>197</v>
      </c>
      <c r="D49" s="17" t="s">
        <v>208</v>
      </c>
      <c r="E49" s="62" t="s">
        <v>190</v>
      </c>
      <c r="F49" s="78">
        <v>102750</v>
      </c>
      <c r="G49" s="52">
        <v>59486</v>
      </c>
      <c r="H49" s="52">
        <f>G49-J49</f>
        <v>37854</v>
      </c>
      <c r="I49" s="52">
        <v>1830.33</v>
      </c>
      <c r="J49" s="64">
        <v>21632</v>
      </c>
      <c r="K49" s="18">
        <v>23462.329999999998</v>
      </c>
      <c r="L49" s="18">
        <v>22786.31</v>
      </c>
      <c r="M49" s="18">
        <v>16621.75</v>
      </c>
      <c r="N49" s="18">
        <v>0</v>
      </c>
      <c r="O49" s="18">
        <v>0</v>
      </c>
      <c r="P49" s="18">
        <v>0</v>
      </c>
      <c r="Q49" s="18">
        <v>0</v>
      </c>
      <c r="R49" s="18">
        <v>0</v>
      </c>
      <c r="S49" s="19">
        <f t="shared" si="1"/>
        <v>62870.39</v>
      </c>
      <c r="T49" s="12"/>
      <c r="U49" s="12"/>
      <c r="V49" s="12"/>
      <c r="W49" s="12"/>
      <c r="X49" s="12"/>
      <c r="Y49" s="12"/>
    </row>
    <row r="50" spans="1:25" s="13" customFormat="1" ht="63.75">
      <c r="A50" s="16" t="s">
        <v>199</v>
      </c>
      <c r="B50" s="17" t="s">
        <v>13</v>
      </c>
      <c r="C50" s="16" t="s">
        <v>195</v>
      </c>
      <c r="D50" s="17" t="s">
        <v>207</v>
      </c>
      <c r="E50" s="62" t="s">
        <v>190</v>
      </c>
      <c r="F50" s="78">
        <v>146505.54999999999</v>
      </c>
      <c r="G50" s="52">
        <v>110754</v>
      </c>
      <c r="H50" s="52">
        <f t="shared" si="0"/>
        <v>92878</v>
      </c>
      <c r="I50" s="52">
        <v>3782.86</v>
      </c>
      <c r="J50" s="64">
        <v>17876</v>
      </c>
      <c r="K50" s="18">
        <v>21658.86</v>
      </c>
      <c r="L50" s="18">
        <v>21070.53</v>
      </c>
      <c r="M50" s="18">
        <v>20471</v>
      </c>
      <c r="N50" s="18">
        <v>19822.940000000002</v>
      </c>
      <c r="O50" s="18">
        <v>19182.239999999998</v>
      </c>
      <c r="P50" s="18">
        <v>18542.43</v>
      </c>
      <c r="Q50" s="18">
        <v>3592.9500000000003</v>
      </c>
      <c r="R50" s="18">
        <v>0</v>
      </c>
      <c r="S50" s="19">
        <f t="shared" si="1"/>
        <v>124340.95</v>
      </c>
      <c r="T50" s="12"/>
      <c r="U50" s="12"/>
      <c r="V50" s="12"/>
      <c r="W50" s="12"/>
      <c r="X50" s="12"/>
      <c r="Y50" s="12"/>
    </row>
    <row r="51" spans="1:25" s="13" customFormat="1" ht="25.5">
      <c r="A51" s="16" t="s">
        <v>174</v>
      </c>
      <c r="B51" s="17" t="s">
        <v>13</v>
      </c>
      <c r="C51" s="16" t="s">
        <v>196</v>
      </c>
      <c r="D51" s="17" t="s">
        <v>205</v>
      </c>
      <c r="E51" s="62" t="s">
        <v>190</v>
      </c>
      <c r="F51" s="78">
        <v>435817</v>
      </c>
      <c r="G51" s="52">
        <v>306681</v>
      </c>
      <c r="H51" s="52">
        <f t="shared" si="0"/>
        <v>242113</v>
      </c>
      <c r="I51" s="52">
        <v>10190.029999999999</v>
      </c>
      <c r="J51" s="64">
        <v>64568</v>
      </c>
      <c r="K51" s="18">
        <v>74758.03</v>
      </c>
      <c r="L51" s="18">
        <v>72605.26999999999</v>
      </c>
      <c r="M51" s="18">
        <v>70471.78</v>
      </c>
      <c r="N51" s="18">
        <v>68184.37</v>
      </c>
      <c r="O51" s="18">
        <v>49661.859999999993</v>
      </c>
      <c r="P51" s="18">
        <v>0</v>
      </c>
      <c r="Q51" s="18">
        <v>0</v>
      </c>
      <c r="R51" s="18">
        <v>0</v>
      </c>
      <c r="S51" s="19">
        <f t="shared" si="1"/>
        <v>335681.30999999994</v>
      </c>
      <c r="T51" s="12"/>
      <c r="U51" s="12"/>
      <c r="V51" s="12"/>
      <c r="W51" s="12"/>
      <c r="X51" s="12"/>
      <c r="Y51" s="12"/>
    </row>
    <row r="52" spans="1:25" s="13" customFormat="1" ht="63.75">
      <c r="A52" s="16" t="s">
        <v>175</v>
      </c>
      <c r="B52" s="17" t="s">
        <v>13</v>
      </c>
      <c r="C52" s="16" t="s">
        <v>200</v>
      </c>
      <c r="D52" s="17" t="s">
        <v>206</v>
      </c>
      <c r="E52" s="62" t="s">
        <v>201</v>
      </c>
      <c r="F52" s="79">
        <v>598947</v>
      </c>
      <c r="G52" s="63">
        <v>517731</v>
      </c>
      <c r="H52" s="52">
        <f t="shared" si="0"/>
        <v>477123</v>
      </c>
      <c r="I52" s="52">
        <v>19907.069999999996</v>
      </c>
      <c r="J52" s="64">
        <v>40608</v>
      </c>
      <c r="K52" s="65">
        <v>60515.07</v>
      </c>
      <c r="L52" s="65">
        <v>59223.21</v>
      </c>
      <c r="M52" s="65">
        <v>57742.679999999993</v>
      </c>
      <c r="N52" s="65">
        <v>56082.06</v>
      </c>
      <c r="O52" s="65">
        <v>54468.93</v>
      </c>
      <c r="P52" s="65">
        <v>52858.040000000008</v>
      </c>
      <c r="Q52" s="65">
        <v>51278.049999999996</v>
      </c>
      <c r="R52" s="65">
        <v>263433.15999999997</v>
      </c>
      <c r="S52" s="19">
        <f t="shared" si="1"/>
        <v>655601.19999999995</v>
      </c>
      <c r="T52" s="12"/>
      <c r="U52" s="12"/>
      <c r="V52" s="12"/>
      <c r="W52" s="12"/>
      <c r="X52" s="12"/>
      <c r="Y52" s="12"/>
    </row>
    <row r="53" spans="1:25" s="13" customFormat="1" ht="89.25">
      <c r="A53" s="16" t="s">
        <v>111</v>
      </c>
      <c r="B53" s="17" t="s">
        <v>13</v>
      </c>
      <c r="C53" s="16" t="s">
        <v>204</v>
      </c>
      <c r="D53" s="17" t="s">
        <v>218</v>
      </c>
      <c r="E53" s="62" t="s">
        <v>217</v>
      </c>
      <c r="F53" s="79">
        <v>263252</v>
      </c>
      <c r="G53" s="63">
        <v>236248</v>
      </c>
      <c r="H53" s="52">
        <f>G53-J53</f>
        <v>209244</v>
      </c>
      <c r="I53" s="52">
        <v>8709.23</v>
      </c>
      <c r="J53" s="75">
        <v>27004</v>
      </c>
      <c r="K53" s="65">
        <v>35713.230000000003</v>
      </c>
      <c r="L53" s="65">
        <v>34641.229999999996</v>
      </c>
      <c r="M53" s="65">
        <v>33700.380000000005</v>
      </c>
      <c r="N53" s="65">
        <v>32668.629999999997</v>
      </c>
      <c r="O53" s="65">
        <v>31655.59</v>
      </c>
      <c r="P53" s="65">
        <v>30643.95</v>
      </c>
      <c r="Q53" s="65">
        <v>29640.64</v>
      </c>
      <c r="R53" s="65">
        <v>49389.95</v>
      </c>
      <c r="S53" s="19">
        <f t="shared" si="1"/>
        <v>278053.60000000003</v>
      </c>
      <c r="T53" s="12"/>
      <c r="U53" s="12"/>
      <c r="V53" s="12"/>
      <c r="W53" s="12"/>
      <c r="X53" s="12"/>
      <c r="Y53" s="12"/>
    </row>
    <row r="54" spans="1:25" s="13" customFormat="1" ht="89.25">
      <c r="A54" s="16" t="s">
        <v>191</v>
      </c>
      <c r="B54" s="17" t="s">
        <v>13</v>
      </c>
      <c r="C54" s="16" t="s">
        <v>203</v>
      </c>
      <c r="D54" s="17" t="s">
        <v>219</v>
      </c>
      <c r="E54" s="62" t="s">
        <v>216</v>
      </c>
      <c r="F54" s="79">
        <v>103477</v>
      </c>
      <c r="G54" s="63">
        <v>92581</v>
      </c>
      <c r="H54" s="52">
        <f t="shared" si="0"/>
        <v>81685</v>
      </c>
      <c r="I54" s="52">
        <v>3555.02</v>
      </c>
      <c r="J54" s="52">
        <v>10896</v>
      </c>
      <c r="K54" s="65">
        <v>14451.02</v>
      </c>
      <c r="L54" s="65">
        <v>14000.240000000002</v>
      </c>
      <c r="M54" s="65">
        <v>13604.31</v>
      </c>
      <c r="N54" s="65">
        <v>13170.73</v>
      </c>
      <c r="O54" s="65">
        <v>12744.75</v>
      </c>
      <c r="P54" s="65">
        <v>12319.329999999998</v>
      </c>
      <c r="Q54" s="65">
        <v>11897.15</v>
      </c>
      <c r="R54" s="65">
        <v>17028.50</v>
      </c>
      <c r="S54" s="19">
        <f t="shared" si="1"/>
        <v>109216.03</v>
      </c>
      <c r="T54" s="12"/>
      <c r="U54" s="12"/>
      <c r="V54" s="12"/>
      <c r="W54" s="12"/>
      <c r="X54" s="12"/>
      <c r="Y54" s="12"/>
    </row>
    <row r="55" spans="1:25" s="13" customFormat="1" ht="63.75">
      <c r="A55" s="16" t="s">
        <v>192</v>
      </c>
      <c r="B55" s="17" t="s">
        <v>13</v>
      </c>
      <c r="C55" s="16" t="s">
        <v>225</v>
      </c>
      <c r="D55" s="17" t="s">
        <v>229</v>
      </c>
      <c r="E55" s="16" t="s">
        <v>230</v>
      </c>
      <c r="F55" s="52">
        <v>83385.740000000005</v>
      </c>
      <c r="G55" s="52">
        <v>83385.740000000005</v>
      </c>
      <c r="H55" s="52">
        <f>G55-J55</f>
        <v>51333.740000000005</v>
      </c>
      <c r="I55" s="52">
        <v>1748.69</v>
      </c>
      <c r="J55" s="52">
        <v>32052</v>
      </c>
      <c r="K55" s="18">
        <v>33800.69</v>
      </c>
      <c r="L55" s="18">
        <v>33348.380000000005</v>
      </c>
      <c r="M55" s="18">
        <v>19690.949999999997</v>
      </c>
      <c r="N55" s="18">
        <v>0</v>
      </c>
      <c r="O55" s="18">
        <v>0</v>
      </c>
      <c r="P55" s="18">
        <v>0</v>
      </c>
      <c r="Q55" s="18">
        <v>0</v>
      </c>
      <c r="R55" s="18">
        <v>0</v>
      </c>
      <c r="S55" s="19">
        <f t="shared" si="1"/>
        <v>86840.02</v>
      </c>
      <c r="T55" s="12"/>
      <c r="U55" s="12"/>
      <c r="V55" s="12"/>
      <c r="W55" s="12"/>
      <c r="X55" s="12"/>
      <c r="Y55" s="12"/>
    </row>
    <row r="56" spans="1:25" s="13" customFormat="1" ht="63.75">
      <c r="A56" s="16" t="s">
        <v>193</v>
      </c>
      <c r="B56" s="17" t="s">
        <v>13</v>
      </c>
      <c r="C56" s="16" t="s">
        <v>226</v>
      </c>
      <c r="D56" s="17" t="s">
        <v>232</v>
      </c>
      <c r="E56" s="16" t="s">
        <v>231</v>
      </c>
      <c r="F56" s="16" t="s">
        <v>235</v>
      </c>
      <c r="G56" s="52">
        <v>29829</v>
      </c>
      <c r="H56" s="52">
        <f>G56-J56</f>
        <v>8773</v>
      </c>
      <c r="I56" s="52">
        <v>608.60</v>
      </c>
      <c r="J56" s="52">
        <v>21056</v>
      </c>
      <c r="K56" s="18">
        <v>21664.60</v>
      </c>
      <c r="L56" s="18">
        <v>8949.56</v>
      </c>
      <c r="M56" s="18">
        <v>0</v>
      </c>
      <c r="N56" s="18">
        <v>0</v>
      </c>
      <c r="O56" s="18">
        <v>0</v>
      </c>
      <c r="P56" s="18">
        <v>0</v>
      </c>
      <c r="Q56" s="18">
        <v>0</v>
      </c>
      <c r="R56" s="18">
        <v>0</v>
      </c>
      <c r="S56" s="19">
        <f t="shared" si="1"/>
        <v>30614.159999999996</v>
      </c>
      <c r="T56" s="12"/>
      <c r="U56" s="12"/>
      <c r="V56" s="12"/>
      <c r="W56" s="12"/>
      <c r="X56" s="12"/>
      <c r="Y56" s="12"/>
    </row>
    <row r="57" spans="1:25" s="13" customFormat="1" ht="51">
      <c r="A57" s="16" t="s">
        <v>194</v>
      </c>
      <c r="B57" s="17" t="s">
        <v>13</v>
      </c>
      <c r="C57" s="16" t="s">
        <v>227</v>
      </c>
      <c r="D57" s="17" t="s">
        <v>233</v>
      </c>
      <c r="E57" s="16" t="s">
        <v>234</v>
      </c>
      <c r="F57" s="16" t="s">
        <v>236</v>
      </c>
      <c r="G57" s="52">
        <v>176420</v>
      </c>
      <c r="H57" s="52">
        <f>G57-J57</f>
        <v>157848</v>
      </c>
      <c r="I57" s="52">
        <v>5524.68</v>
      </c>
      <c r="J57" s="52">
        <v>18572</v>
      </c>
      <c r="K57" s="18">
        <v>24096.68</v>
      </c>
      <c r="L57" s="18">
        <v>23903.719999999998</v>
      </c>
      <c r="M57" s="18">
        <v>23276.18</v>
      </c>
      <c r="N57" s="18">
        <v>22624.160000000003</v>
      </c>
      <c r="O57" s="18">
        <v>21985.25</v>
      </c>
      <c r="P57" s="18">
        <v>21347.23</v>
      </c>
      <c r="Q57" s="18">
        <v>20715.770000000004</v>
      </c>
      <c r="R57" s="18">
        <v>48967.76</v>
      </c>
      <c r="S57" s="19">
        <f t="shared" si="1"/>
        <v>206916.75</v>
      </c>
      <c r="T57" s="12"/>
      <c r="U57" s="12"/>
      <c r="V57" s="12"/>
      <c r="W57" s="12"/>
      <c r="X57" s="12"/>
      <c r="Y57" s="12"/>
    </row>
    <row r="58" spans="1:25" s="13" customFormat="1" ht="12.75" hidden="1">
      <c r="A58" s="16"/>
      <c r="B58" s="17"/>
      <c r="C58" s="16"/>
      <c r="D58" s="17"/>
      <c r="E58" s="16"/>
      <c r="F58" s="16"/>
      <c r="G58" s="52"/>
      <c r="H58" s="52"/>
      <c r="I58" s="52"/>
      <c r="J58" s="53"/>
      <c r="K58" s="18"/>
      <c r="L58" s="18"/>
      <c r="M58" s="18"/>
      <c r="N58" s="18"/>
      <c r="O58" s="18"/>
      <c r="P58" s="18"/>
      <c r="Q58" s="18"/>
      <c r="R58" s="18"/>
      <c r="S58" s="19">
        <f>SUM(K58:R58)</f>
        <v>0</v>
      </c>
      <c r="T58" s="12"/>
      <c r="U58" s="12"/>
      <c r="V58" s="12"/>
      <c r="W58" s="12"/>
      <c r="X58" s="12"/>
      <c r="Y58" s="12"/>
    </row>
    <row r="59" spans="1:39" ht="15.75">
      <c r="A59" s="20"/>
      <c r="B59" s="21" t="s">
        <v>63</v>
      </c>
      <c r="C59" s="20" t="s">
        <v>0</v>
      </c>
      <c r="D59" s="20" t="s">
        <v>0</v>
      </c>
      <c r="E59" s="20" t="s">
        <v>0</v>
      </c>
      <c r="F59" s="53">
        <f>SUM(F11:F58)</f>
        <v>26003964.289999999</v>
      </c>
      <c r="G59" s="53">
        <f t="shared" si="2" ref="G59:J59">SUM(G11:G58)</f>
        <v>16668246.619999999</v>
      </c>
      <c r="H59" s="53">
        <f t="shared" si="2"/>
        <v>14866146.500000002</v>
      </c>
      <c r="I59" s="53">
        <f t="shared" si="2"/>
        <v>484834.98000000004</v>
      </c>
      <c r="J59" s="53">
        <f t="shared" si="2"/>
        <v>1802100.12</v>
      </c>
      <c r="K59" s="53">
        <f>SUM(K11:K58)</f>
        <v>2286935.1000000006</v>
      </c>
      <c r="L59" s="53">
        <f t="shared" si="3" ref="L59:R59">SUM(L11:L58)</f>
        <v>2100891.14</v>
      </c>
      <c r="M59" s="53">
        <f t="shared" si="3"/>
        <v>1910010.1999999997</v>
      </c>
      <c r="N59" s="53">
        <f t="shared" si="3"/>
        <v>1763803.4799999997</v>
      </c>
      <c r="O59" s="53">
        <f t="shared" si="3"/>
        <v>1628702.5300000003</v>
      </c>
      <c r="P59" s="53">
        <f t="shared" si="3"/>
        <v>1427720.3900000001</v>
      </c>
      <c r="Q59" s="53">
        <f t="shared" si="3"/>
        <v>1304794.8799999999</v>
      </c>
      <c r="R59" s="53">
        <f t="shared" si="3"/>
        <v>8040177.1999999993</v>
      </c>
      <c r="S59" s="19">
        <f>SUM(K59:R59)</f>
        <v>20463034.919999998</v>
      </c>
      <c r="T59" s="22"/>
      <c r="U59" s="22"/>
      <c r="V59" s="23"/>
      <c r="W59" s="22"/>
      <c r="X59" s="22"/>
      <c r="Y59" s="23"/>
      <c r="AM59" s="51"/>
    </row>
    <row r="60" spans="1:25" s="26" customFormat="1" ht="51" customHeight="1">
      <c r="A60" s="89" t="s">
        <v>64</v>
      </c>
      <c r="B60" s="89"/>
      <c r="C60" s="27" t="s">
        <v>183</v>
      </c>
      <c r="D60" s="27"/>
      <c r="E60" s="27"/>
      <c r="F60" s="27"/>
      <c r="G60" s="57"/>
      <c r="H60" s="27"/>
      <c r="I60" s="57"/>
      <c r="J60" s="57"/>
      <c r="K60" s="80"/>
      <c r="L60" s="80"/>
      <c r="M60" s="80"/>
      <c r="N60" s="28"/>
      <c r="O60" s="28"/>
      <c r="P60" s="28"/>
      <c r="Q60" s="28"/>
      <c r="R60" s="28"/>
      <c r="S60" s="74"/>
      <c r="T60" s="24" t="s">
        <v>188</v>
      </c>
      <c r="U60" s="24"/>
      <c r="V60" s="25"/>
      <c r="W60" s="24"/>
      <c r="X60" s="24"/>
      <c r="Y60" s="25"/>
    </row>
    <row r="61" spans="1:25" s="26" customFormat="1" ht="38.25">
      <c r="A61" s="20" t="s">
        <v>83</v>
      </c>
      <c r="B61" s="29" t="s">
        <v>65</v>
      </c>
      <c r="C61" s="20" t="s">
        <v>222</v>
      </c>
      <c r="D61" s="29" t="s">
        <v>66</v>
      </c>
      <c r="E61" s="20" t="s">
        <v>67</v>
      </c>
      <c r="F61" s="61" t="s">
        <v>176</v>
      </c>
      <c r="G61" s="52"/>
      <c r="H61" s="20"/>
      <c r="I61" s="16"/>
      <c r="J61" s="16"/>
      <c r="K61" s="18">
        <v>32650</v>
      </c>
      <c r="L61" s="18">
        <v>32047</v>
      </c>
      <c r="M61" s="18">
        <v>31444</v>
      </c>
      <c r="N61" s="18">
        <v>30841</v>
      </c>
      <c r="O61" s="18">
        <v>30238</v>
      </c>
      <c r="P61" s="18">
        <v>14427</v>
      </c>
      <c r="Q61" s="18"/>
      <c r="R61" s="18"/>
      <c r="S61" s="19">
        <f>SUM(K61:R61)</f>
        <v>171647</v>
      </c>
      <c r="T61" s="24"/>
      <c r="U61" s="24"/>
      <c r="V61" s="25"/>
      <c r="W61" s="24"/>
      <c r="X61" s="24"/>
      <c r="Y61" s="25"/>
    </row>
    <row r="62" spans="1:25" s="26" customFormat="1" ht="25.5">
      <c r="A62" s="20" t="s">
        <v>158</v>
      </c>
      <c r="B62" s="29" t="s">
        <v>68</v>
      </c>
      <c r="C62" s="20" t="s">
        <v>184</v>
      </c>
      <c r="D62" s="29" t="s">
        <v>69</v>
      </c>
      <c r="E62" s="20" t="s">
        <v>70</v>
      </c>
      <c r="F62" s="61" t="s">
        <v>177</v>
      </c>
      <c r="G62" s="52"/>
      <c r="H62" s="20"/>
      <c r="I62" s="16"/>
      <c r="J62" s="16"/>
      <c r="K62" s="18">
        <v>180</v>
      </c>
      <c r="L62" s="18">
        <v>175</v>
      </c>
      <c r="M62" s="18">
        <v>175</v>
      </c>
      <c r="N62" s="18">
        <v>0</v>
      </c>
      <c r="O62" s="18"/>
      <c r="P62" s="18"/>
      <c r="Q62" s="18"/>
      <c r="R62" s="18"/>
      <c r="S62" s="19">
        <f t="shared" si="4" ref="S62:S67">SUM(K62:R62)</f>
        <v>530</v>
      </c>
      <c r="T62" s="24"/>
      <c r="U62" s="24"/>
      <c r="V62" s="25"/>
      <c r="W62" s="24"/>
      <c r="X62" s="24"/>
      <c r="Y62" s="25"/>
    </row>
    <row r="63" spans="1:25" s="26" customFormat="1" ht="38.25">
      <c r="A63" s="20" t="s">
        <v>84</v>
      </c>
      <c r="B63" s="29" t="s">
        <v>71</v>
      </c>
      <c r="C63" s="20" t="s">
        <v>222</v>
      </c>
      <c r="D63" s="29" t="s">
        <v>72</v>
      </c>
      <c r="E63" s="20" t="s">
        <v>73</v>
      </c>
      <c r="F63" s="61" t="s">
        <v>178</v>
      </c>
      <c r="G63" s="52"/>
      <c r="H63" s="20"/>
      <c r="I63" s="16"/>
      <c r="J63" s="16"/>
      <c r="K63" s="18">
        <v>17675</v>
      </c>
      <c r="L63" s="18">
        <v>17640</v>
      </c>
      <c r="M63" s="18">
        <v>17605</v>
      </c>
      <c r="N63" s="18">
        <v>0</v>
      </c>
      <c r="O63" s="18"/>
      <c r="P63" s="18">
        <v>0</v>
      </c>
      <c r="Q63" s="18"/>
      <c r="R63" s="18"/>
      <c r="S63" s="19">
        <f t="shared" si="4"/>
        <v>52920</v>
      </c>
      <c r="T63" s="24"/>
      <c r="U63" s="24"/>
      <c r="V63" s="25"/>
      <c r="W63" s="24"/>
      <c r="X63" s="24"/>
      <c r="Y63" s="25"/>
    </row>
    <row r="64" spans="1:25" s="26" customFormat="1" ht="165.75">
      <c r="A64" s="20" t="s">
        <v>220</v>
      </c>
      <c r="B64" s="29" t="s">
        <v>13</v>
      </c>
      <c r="C64" s="20" t="s">
        <v>222</v>
      </c>
      <c r="D64" s="17" t="s">
        <v>74</v>
      </c>
      <c r="E64" s="16" t="s">
        <v>75</v>
      </c>
      <c r="F64" s="52" t="s">
        <v>179</v>
      </c>
      <c r="G64" s="52"/>
      <c r="H64" s="16"/>
      <c r="I64" s="16"/>
      <c r="J64" s="16"/>
      <c r="K64" s="18">
        <v>30549</v>
      </c>
      <c r="L64" s="18">
        <v>30376</v>
      </c>
      <c r="M64" s="18">
        <v>30202</v>
      </c>
      <c r="N64" s="18">
        <v>30028</v>
      </c>
      <c r="O64" s="18">
        <v>29854</v>
      </c>
      <c r="P64" s="18">
        <v>29680</v>
      </c>
      <c r="Q64" s="18">
        <v>29500</v>
      </c>
      <c r="R64" s="18">
        <v>116294</v>
      </c>
      <c r="S64" s="19">
        <f t="shared" si="4"/>
        <v>326483</v>
      </c>
      <c r="T64" s="24"/>
      <c r="U64" s="24"/>
      <c r="V64" s="25"/>
      <c r="W64" s="24"/>
      <c r="X64" s="24"/>
      <c r="Y64" s="25"/>
    </row>
    <row r="65" spans="1:25" s="26" customFormat="1" ht="76.5">
      <c r="A65" s="20" t="s">
        <v>85</v>
      </c>
      <c r="B65" s="29" t="s">
        <v>13</v>
      </c>
      <c r="C65" s="20" t="s">
        <v>185</v>
      </c>
      <c r="D65" s="29" t="s">
        <v>76</v>
      </c>
      <c r="E65" s="20" t="s">
        <v>221</v>
      </c>
      <c r="F65" s="61" t="s">
        <v>180</v>
      </c>
      <c r="G65" s="52"/>
      <c r="H65" s="20"/>
      <c r="I65" s="16"/>
      <c r="J65" s="16"/>
      <c r="K65" s="18">
        <v>35361</v>
      </c>
      <c r="L65" s="18">
        <v>34319</v>
      </c>
      <c r="M65" s="18">
        <v>0</v>
      </c>
      <c r="N65" s="18">
        <v>0</v>
      </c>
      <c r="O65" s="18">
        <v>0</v>
      </c>
      <c r="P65" s="18">
        <v>0</v>
      </c>
      <c r="Q65" s="18"/>
      <c r="R65" s="18">
        <v>0</v>
      </c>
      <c r="S65" s="19">
        <f t="shared" si="4"/>
        <v>69680</v>
      </c>
      <c r="T65" s="24"/>
      <c r="U65" s="24"/>
      <c r="V65" s="25"/>
      <c r="W65" s="24"/>
      <c r="X65" s="24"/>
      <c r="Y65" s="25"/>
    </row>
    <row r="66" spans="1:25" s="26" customFormat="1" ht="38.25">
      <c r="A66" s="20" t="s">
        <v>86</v>
      </c>
      <c r="B66" s="17" t="s">
        <v>13</v>
      </c>
      <c r="C66" s="16" t="s">
        <v>222</v>
      </c>
      <c r="D66" s="17" t="s">
        <v>77</v>
      </c>
      <c r="E66" s="16" t="s">
        <v>78</v>
      </c>
      <c r="F66" s="52" t="s">
        <v>181</v>
      </c>
      <c r="G66" s="52"/>
      <c r="H66" s="16"/>
      <c r="I66" s="16"/>
      <c r="J66" s="16"/>
      <c r="K66" s="18">
        <v>30214</v>
      </c>
      <c r="L66" s="18">
        <v>30055</v>
      </c>
      <c r="M66" s="18">
        <v>29896</v>
      </c>
      <c r="N66" s="18">
        <v>29727</v>
      </c>
      <c r="O66" s="18">
        <v>29558</v>
      </c>
      <c r="P66" s="18">
        <v>29389</v>
      </c>
      <c r="Q66" s="18">
        <v>29170</v>
      </c>
      <c r="R66" s="18">
        <v>86961</v>
      </c>
      <c r="S66" s="19">
        <f t="shared" si="4"/>
        <v>294970</v>
      </c>
      <c r="T66" s="24"/>
      <c r="U66" s="24"/>
      <c r="V66" s="25"/>
      <c r="W66" s="24"/>
      <c r="X66" s="24"/>
      <c r="Y66" s="25"/>
    </row>
    <row r="67" spans="1:25" s="26" customFormat="1" ht="51">
      <c r="A67" s="20" t="s">
        <v>87</v>
      </c>
      <c r="B67" s="17" t="s">
        <v>13</v>
      </c>
      <c r="C67" s="16" t="s">
        <v>222</v>
      </c>
      <c r="D67" s="17" t="s">
        <v>79</v>
      </c>
      <c r="E67" s="16" t="s">
        <v>80</v>
      </c>
      <c r="F67" s="52" t="s">
        <v>182</v>
      </c>
      <c r="G67" s="52"/>
      <c r="H67" s="16"/>
      <c r="I67" s="16"/>
      <c r="J67" s="16"/>
      <c r="K67" s="18">
        <v>11551</v>
      </c>
      <c r="L67" s="18">
        <v>11461</v>
      </c>
      <c r="M67" s="18">
        <v>11371</v>
      </c>
      <c r="N67" s="18">
        <v>11281</v>
      </c>
      <c r="O67" s="18">
        <v>11191</v>
      </c>
      <c r="P67" s="18">
        <v>11101</v>
      </c>
      <c r="Q67" s="18">
        <v>10911</v>
      </c>
      <c r="R67" s="18">
        <v>77248</v>
      </c>
      <c r="S67" s="19">
        <f t="shared" si="4"/>
        <v>156115</v>
      </c>
      <c r="T67" s="24"/>
      <c r="U67" s="24"/>
      <c r="V67" s="25"/>
      <c r="W67" s="24"/>
      <c r="X67" s="24"/>
      <c r="Y67" s="25"/>
    </row>
    <row r="68" spans="1:19" ht="15.75">
      <c r="A68" s="20"/>
      <c r="B68" s="30" t="s">
        <v>63</v>
      </c>
      <c r="C68" s="20" t="s">
        <v>0</v>
      </c>
      <c r="D68" s="20" t="s">
        <v>0</v>
      </c>
      <c r="E68" s="20" t="s">
        <v>0</v>
      </c>
      <c r="F68" s="61">
        <f>F61+F62+F63+F64+F65+F66+F67</f>
        <v>2779657</v>
      </c>
      <c r="G68" s="61">
        <f>G61+G62+G63+G64+G65+G66+G67</f>
        <v>0</v>
      </c>
      <c r="H68" s="61"/>
      <c r="I68" s="52"/>
      <c r="J68" s="52"/>
      <c r="K68" s="19">
        <f>SUM(K61:K67)</f>
        <v>158180</v>
      </c>
      <c r="L68" s="19">
        <f t="shared" si="5" ref="L68:R68">SUM(L61:L67)</f>
        <v>156073</v>
      </c>
      <c r="M68" s="19">
        <f t="shared" si="5"/>
        <v>120693</v>
      </c>
      <c r="N68" s="19">
        <f t="shared" si="5"/>
        <v>101877</v>
      </c>
      <c r="O68" s="19">
        <f t="shared" si="5"/>
        <v>100841</v>
      </c>
      <c r="P68" s="19">
        <f t="shared" si="5"/>
        <v>84597</v>
      </c>
      <c r="Q68" s="19">
        <f t="shared" si="5"/>
        <v>69581</v>
      </c>
      <c r="R68" s="19">
        <f t="shared" si="5"/>
        <v>280503</v>
      </c>
      <c r="S68" s="19">
        <f t="shared" si="6" ref="L68:S68">SUM(S61:S67)</f>
        <v>1072345</v>
      </c>
    </row>
    <row r="69" spans="1:19" ht="15.75">
      <c r="A69" s="31"/>
      <c r="B69" s="32"/>
      <c r="C69" s="32"/>
      <c r="D69" s="32"/>
      <c r="E69" s="32"/>
      <c r="F69" s="32"/>
      <c r="G69" s="42"/>
      <c r="H69" s="32"/>
      <c r="I69" s="42"/>
      <c r="J69" s="42"/>
      <c r="K69" s="28"/>
      <c r="L69" s="28"/>
      <c r="M69" s="28"/>
      <c r="N69" s="28"/>
      <c r="O69" s="28"/>
      <c r="P69" s="28"/>
      <c r="Q69" s="28"/>
      <c r="R69" s="28"/>
      <c r="S69" s="33"/>
    </row>
    <row r="70" spans="1:19" ht="15.75">
      <c r="A70" s="34"/>
      <c r="B70" s="36"/>
      <c r="C70" s="36"/>
      <c r="D70" s="36"/>
      <c r="E70" s="36"/>
      <c r="F70" s="36"/>
      <c r="G70" s="36"/>
      <c r="H70" s="36"/>
      <c r="I70" s="36"/>
      <c r="J70" s="36"/>
      <c r="K70" s="28"/>
      <c r="L70" s="28"/>
      <c r="M70" s="28"/>
      <c r="N70" s="28"/>
      <c r="O70" s="28"/>
      <c r="P70" s="28"/>
      <c r="Q70" s="28"/>
      <c r="R70" s="28"/>
      <c r="S70" s="37"/>
    </row>
    <row r="71" spans="1:19" ht="31.9" customHeight="1">
      <c r="A71" s="34"/>
      <c r="B71" s="35" t="s">
        <v>81</v>
      </c>
      <c r="C71" s="38"/>
      <c r="D71" s="38"/>
      <c r="E71" s="39"/>
      <c r="F71" s="39"/>
      <c r="G71" s="58"/>
      <c r="H71" s="39"/>
      <c r="I71" s="58"/>
      <c r="J71" s="58"/>
      <c r="K71" s="19">
        <f>K59+K68</f>
        <v>2445115.1000000006</v>
      </c>
      <c r="L71" s="19">
        <f t="shared" si="7" ref="L71:S71">L59+L68</f>
        <v>2256964.14</v>
      </c>
      <c r="M71" s="19">
        <f t="shared" si="7"/>
        <v>2030703.1999999997</v>
      </c>
      <c r="N71" s="19">
        <f t="shared" si="7"/>
        <v>1865680.4799999997</v>
      </c>
      <c r="O71" s="19">
        <f t="shared" si="7"/>
        <v>1729543.5300000003</v>
      </c>
      <c r="P71" s="19">
        <f t="shared" si="7"/>
        <v>1512317.3900000001</v>
      </c>
      <c r="Q71" s="19">
        <f t="shared" si="7"/>
        <v>1374375.88</v>
      </c>
      <c r="R71" s="19">
        <f t="shared" si="7"/>
        <v>8320680.1999999993</v>
      </c>
      <c r="S71" s="19">
        <f t="shared" si="7"/>
        <v>21535379.919999998</v>
      </c>
    </row>
    <row r="72" spans="1:19" ht="15.75">
      <c r="A72" s="34"/>
      <c r="B72" s="40"/>
      <c r="C72" s="40"/>
      <c r="D72" s="40"/>
      <c r="E72" s="40"/>
      <c r="F72" s="40"/>
      <c r="G72" s="36"/>
      <c r="H72" s="40"/>
      <c r="I72" s="36"/>
      <c r="J72" s="36"/>
      <c r="K72" s="28"/>
      <c r="L72" s="28"/>
      <c r="M72" s="28"/>
      <c r="N72" s="28"/>
      <c r="O72" s="28"/>
      <c r="P72" s="28"/>
      <c r="Q72" s="28"/>
      <c r="R72" s="28"/>
      <c r="S72" s="41"/>
    </row>
    <row r="73" spans="1:25" ht="15.75">
      <c r="A73" s="43"/>
      <c r="B73" s="44" t="s">
        <v>228</v>
      </c>
      <c r="C73" s="45"/>
      <c r="D73" s="45"/>
      <c r="E73" s="45"/>
      <c r="F73" s="45"/>
      <c r="G73" s="59"/>
      <c r="H73" s="45"/>
      <c r="I73" s="59"/>
      <c r="J73" s="59"/>
      <c r="K73" s="46"/>
      <c r="L73" s="46"/>
      <c r="M73" s="46"/>
      <c r="N73" s="46"/>
      <c r="O73" s="46"/>
      <c r="P73" s="72"/>
      <c r="Q73" s="72"/>
      <c r="R73" s="72"/>
      <c r="S73" s="73"/>
      <c r="V73" s="3"/>
      <c r="Y73" s="3"/>
    </row>
    <row r="74" spans="1:10" ht="15.75">
      <c r="A74" s="44"/>
      <c r="B74" s="47"/>
      <c r="C74" s="48"/>
      <c r="D74" s="48"/>
      <c r="E74" s="48"/>
      <c r="F74" s="48"/>
      <c r="G74" s="60"/>
      <c r="H74" s="48"/>
      <c r="I74" s="60"/>
      <c r="J74" s="60"/>
    </row>
    <row r="75" spans="1:10" ht="15.75">
      <c r="A75" s="44"/>
      <c r="B75" s="47"/>
      <c r="C75" s="48"/>
      <c r="D75" s="48"/>
      <c r="E75" s="48"/>
      <c r="F75" s="48"/>
      <c r="G75" s="60"/>
      <c r="H75" s="48"/>
      <c r="I75" s="60"/>
      <c r="J75" s="60"/>
    </row>
    <row r="76" spans="1:15" ht="15.75">
      <c r="A76" s="44"/>
      <c r="B76" s="48"/>
      <c r="C76" s="48"/>
      <c r="D76" s="48"/>
      <c r="E76" s="48"/>
      <c r="F76" s="48"/>
      <c r="G76" s="60"/>
      <c r="H76" s="48"/>
      <c r="I76" s="60"/>
      <c r="J76" s="60"/>
      <c r="K76" s="66"/>
      <c r="L76" s="66"/>
      <c r="M76" s="66"/>
      <c r="N76" s="66"/>
      <c r="O76" s="66"/>
    </row>
    <row r="77" spans="2:15" ht="73.35" customHeight="1">
      <c r="B77" s="81"/>
      <c r="C77" s="81"/>
      <c r="D77" s="81"/>
      <c r="K77" s="66"/>
      <c r="L77" s="66"/>
      <c r="M77" s="66"/>
      <c r="N77" s="66"/>
      <c r="O77" s="66"/>
    </row>
    <row r="92" spans="5:5" ht="15.75">
      <c r="E92" s="2" t="s">
        <v>202</v>
      </c>
    </row>
  </sheetData>
  <sheetProtection selectLockedCells="1" selectUnlockedCells="1"/>
  <mergeCells count="15">
    <mergeCell ref="J7:J8"/>
    <mergeCell ref="H7:H8"/>
    <mergeCell ref="K7:S7"/>
    <mergeCell ref="F7:F8"/>
    <mergeCell ref="A60:B60"/>
    <mergeCell ref="I5:N5"/>
    <mergeCell ref="B10:C10"/>
    <mergeCell ref="G7:G8"/>
    <mergeCell ref="I7:I8"/>
    <mergeCell ref="B77:D77"/>
    <mergeCell ref="A7:A8"/>
    <mergeCell ref="B7:B8"/>
    <mergeCell ref="C7:C8"/>
    <mergeCell ref="D7:D8"/>
    <mergeCell ref="E7:E8"/>
  </mergeCells>
  <pageMargins left="0.78740157480315" right="0.78740157480315" top="1.18110236220472" bottom="0.78740157480315" header="0.511811023622047" footer="0.31496062992126"/>
  <pageSetup firstPageNumber="1" useFirstPageNumber="1" fitToHeight="0" horizontalDpi="300" verticalDpi="300" orientation="landscape" paperSize="9" scale="57" r:id="rId1"/>
  <headerFooter alignWithMargins="0">
    <oddFooter>&amp;L&amp;"Times New Roman,Regular"Dienvidkurzemes novads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Saistības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Sniedze</dc:creator>
  <cp:keywords/>
  <dc:description/>
  <cp:lastModifiedBy>Evija Farbotko</cp:lastModifiedBy>
  <cp:lastPrinted>2026-01-06T15:05:50Z</cp:lastPrinted>
  <dcterms:created xsi:type="dcterms:W3CDTF">2023-01-02T09:17:06Z</dcterms:created>
  <dcterms:modified xsi:type="dcterms:W3CDTF">2026-02-10T07:01:50Z</dcterms:modified>
  <cp:category/>
</cp:coreProperties>
</file>